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file01\Group Shares\APSBD\Pesticide Usage\Pusg\PUS\SURVEYS\SURVEYS\Arable\ARA22\ARA22 Tables and Charts\ARA22 FINAL Folder\ARA22 Final Tables\"/>
    </mc:Choice>
  </mc:AlternateContent>
  <xr:revisionPtr revIDLastSave="0" documentId="13_ncr:1_{60DAFEC6-CCEB-4A72-B55C-81F18B3B643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s Index" sheetId="59" r:id="rId1"/>
    <sheet name="Table 1" sheetId="1" r:id="rId2"/>
    <sheet name="Table 2" sheetId="3" r:id="rId3"/>
    <sheet name="Table 3" sheetId="4" r:id="rId4"/>
    <sheet name="Table 4a" sheetId="5" r:id="rId5"/>
    <sheet name="Table 4b" sheetId="6" r:id="rId6"/>
    <sheet name="Table 5" sheetId="60" r:id="rId7"/>
    <sheet name="Table 6" sheetId="8" r:id="rId8"/>
    <sheet name="Table 7" sheetId="9" r:id="rId9"/>
    <sheet name="T8 FUNGICIDE" sheetId="10" r:id="rId10"/>
    <sheet name="T8 FUNGICIDE CONTD" sheetId="11" r:id="rId11"/>
    <sheet name="T8 HERBICIDE" sheetId="13" r:id="rId12"/>
    <sheet name="T8 HERBICIDE CONTD" sheetId="14" r:id="rId13"/>
    <sheet name="T8 INSECTICIDE &amp; MOLLUSCIDE" sheetId="15" r:id="rId14"/>
    <sheet name="T8 GROWTH REG &amp; OTHER" sheetId="16" r:id="rId15"/>
    <sheet name="T8 SEED TREATMENTS" sheetId="17" r:id="rId16"/>
    <sheet name="T9 FUNGICIDE" sheetId="18" r:id="rId17"/>
    <sheet name="T9 FUNGICIDE CONTD" sheetId="19" r:id="rId18"/>
    <sheet name="T9 HERBICIDE" sheetId="21" r:id="rId19"/>
    <sheet name="T9 HERBICIDE CONTD" sheetId="22" r:id="rId20"/>
    <sheet name="T9 INSECTICIDE &amp; MOLLUSCIDE" sheetId="23" r:id="rId21"/>
    <sheet name="T9 GROWTH REG &amp; OTHER" sheetId="24" r:id="rId22"/>
    <sheet name="T9 SEED TREATMENTS" sheetId="25" r:id="rId23"/>
    <sheet name="Table 10" sheetId="26" r:id="rId24"/>
    <sheet name="Table 11" sheetId="27" r:id="rId25"/>
    <sheet name="Table 12 Field Beans" sheetId="29" r:id="rId26"/>
    <sheet name="Table 13 Maincrop Potatoes" sheetId="40" r:id="rId27"/>
    <sheet name="Table 13 Maincrop Potatoes cont" sheetId="41" r:id="rId28"/>
    <sheet name="Table 14 Seed Potatoes" sheetId="31" r:id="rId29"/>
    <sheet name="Table 14 Seed Potatoes contd" sheetId="61" r:id="rId30"/>
    <sheet name="Table 15 Spring Barley F" sheetId="32" r:id="rId31"/>
    <sheet name="Table 15 Spring Barley H" sheetId="33" r:id="rId32"/>
    <sheet name="Table 15 Spring Barley contd" sheetId="34" r:id="rId33"/>
    <sheet name="Table 16 Spring Oats F&amp;H" sheetId="35" r:id="rId34"/>
    <sheet name="Table 16 Spring Oats contd" sheetId="36" r:id="rId35"/>
    <sheet name="Table 17 Spring Wheat F&amp;H" sheetId="37" r:id="rId36"/>
    <sheet name="Table 17 Spring Wheat contd" sheetId="38" r:id="rId37"/>
    <sheet name="Table 18 Winter Barley F" sheetId="42" r:id="rId38"/>
    <sheet name="Table 18 Winter Barley H" sheetId="43" r:id="rId39"/>
    <sheet name="Table 18 Winter Barley contd" sheetId="44" r:id="rId40"/>
    <sheet name="Table 19 Winter Oats F&amp;H" sheetId="45" r:id="rId41"/>
    <sheet name="Table 19 Winter Oats contd" sheetId="46" r:id="rId42"/>
    <sheet name="Table 20 WOSR F&amp;H" sheetId="47" r:id="rId43"/>
    <sheet name="Table 20 WOSR Contd" sheetId="48" r:id="rId44"/>
    <sheet name="Table 21 Winter Wheat F" sheetId="49" r:id="rId45"/>
    <sheet name="Table 21 Winter Wheat H" sheetId="51" r:id="rId46"/>
    <sheet name="Table 21 Winter Wheat contd" sheetId="52" r:id="rId47"/>
    <sheet name="Comparison Table 22 " sheetId="53" r:id="rId48"/>
    <sheet name="Comparison Table 22 contd" sheetId="54" r:id="rId49"/>
    <sheet name="Comparison tables 23-28" sheetId="62" r:id="rId50"/>
    <sheet name="Comparison tables 29-32" sheetId="63" r:id="rId51"/>
    <sheet name="Potato storage comparison" sheetId="58" r:id="rId52"/>
  </sheets>
  <externalReferences>
    <externalReference r:id="rId53"/>
    <externalReference r:id="rId54"/>
    <externalReference r:id="rId55"/>
    <externalReference r:id="rId56"/>
    <externalReference r:id="rId57"/>
  </externalReferences>
  <definedNames>
    <definedName name="ActivityCode" localSheetId="47">[1]Home!#REF!</definedName>
    <definedName name="ActivityCode" localSheetId="48">[1]Home!#REF!</definedName>
    <definedName name="ActivityCode" localSheetId="49">[1]Home!#REF!</definedName>
    <definedName name="ActivityCode" localSheetId="50">[1]Home!#REF!</definedName>
    <definedName name="ActivityCode" localSheetId="51">[1]Home!#REF!</definedName>
    <definedName name="ActivityCode" localSheetId="9">[1]Home!#REF!</definedName>
    <definedName name="ActivityCode" localSheetId="10">[1]Home!#REF!</definedName>
    <definedName name="ActivityCode" localSheetId="14">[1]Home!#REF!</definedName>
    <definedName name="ActivityCode" localSheetId="11">[1]Home!#REF!</definedName>
    <definedName name="ActivityCode" localSheetId="12">[1]Home!#REF!</definedName>
    <definedName name="ActivityCode" localSheetId="13">[1]Home!#REF!</definedName>
    <definedName name="ActivityCode" localSheetId="15">[1]Home!#REF!</definedName>
    <definedName name="ActivityCode" localSheetId="16">[1]Home!#REF!</definedName>
    <definedName name="ActivityCode" localSheetId="17">[1]Home!#REF!</definedName>
    <definedName name="ActivityCode" localSheetId="21">[1]Home!#REF!</definedName>
    <definedName name="ActivityCode" localSheetId="18">[1]Home!#REF!</definedName>
    <definedName name="ActivityCode" localSheetId="19">[1]Home!#REF!</definedName>
    <definedName name="ActivityCode" localSheetId="20">[1]Home!#REF!</definedName>
    <definedName name="ActivityCode" localSheetId="22">[1]Home!#REF!</definedName>
    <definedName name="ActivityCode" localSheetId="1">[1]Home!#REF!</definedName>
    <definedName name="ActivityCode" localSheetId="23">[1]Home!#REF!</definedName>
    <definedName name="ActivityCode" localSheetId="24">[1]Home!#REF!</definedName>
    <definedName name="ActivityCode" localSheetId="26">[2]Home!#REF!</definedName>
    <definedName name="ActivityCode" localSheetId="27">[2]Home!#REF!</definedName>
    <definedName name="ActivityCode" localSheetId="32">[3]Home!#REF!</definedName>
    <definedName name="ActivityCode" localSheetId="30">[3]Home!#REF!</definedName>
    <definedName name="ActivityCode" localSheetId="31">[3]Home!#REF!</definedName>
    <definedName name="ActivityCode" localSheetId="34">[3]Home!#REF!</definedName>
    <definedName name="ActivityCode" localSheetId="33">[3]Home!#REF!</definedName>
    <definedName name="ActivityCode" localSheetId="36">[3]Home!#REF!</definedName>
    <definedName name="ActivityCode" localSheetId="35">[3]Home!#REF!</definedName>
    <definedName name="ActivityCode" localSheetId="39">[2]Home!#REF!</definedName>
    <definedName name="ActivityCode" localSheetId="37">[2]Home!#REF!</definedName>
    <definedName name="ActivityCode" localSheetId="38">[2]Home!#REF!</definedName>
    <definedName name="ActivityCode" localSheetId="41">[2]Home!#REF!</definedName>
    <definedName name="ActivityCode" localSheetId="40">[2]Home!#REF!</definedName>
    <definedName name="ActivityCode" localSheetId="43">[2]Home!#REF!</definedName>
    <definedName name="ActivityCode" localSheetId="42">[2]Home!#REF!</definedName>
    <definedName name="ActivityCode" localSheetId="46">[2]Home!#REF!</definedName>
    <definedName name="ActivityCode" localSheetId="44">[2]Home!#REF!</definedName>
    <definedName name="ActivityCode" localSheetId="45">[2]Home!#REF!</definedName>
    <definedName name="ActivityCode" localSheetId="3">[3]Home!#REF!</definedName>
    <definedName name="ActivityCode" localSheetId="4">[1]Home!#REF!</definedName>
    <definedName name="ActivityCode" localSheetId="5">[1]Home!#REF!</definedName>
    <definedName name="ActivityCode" localSheetId="6">[1]Home!#REF!</definedName>
    <definedName name="ActivityCode" localSheetId="7">[1]Home!#REF!</definedName>
    <definedName name="ActivityCode" localSheetId="8">[1]Home!#REF!</definedName>
    <definedName name="ActivityCode" localSheetId="0">[4]Home!#REF!</definedName>
    <definedName name="ActivityCode">[3]Home!#REF!</definedName>
    <definedName name="Calibri" localSheetId="47">#REF!</definedName>
    <definedName name="Calibri" localSheetId="48">#REF!</definedName>
    <definedName name="Calibri" localSheetId="49">#REF!</definedName>
    <definedName name="Calibri" localSheetId="50">#REF!</definedName>
    <definedName name="Calibri" localSheetId="51">#REF!</definedName>
    <definedName name="Calibri" localSheetId="9">#REF!</definedName>
    <definedName name="Calibri" localSheetId="10">#REF!</definedName>
    <definedName name="Calibri" localSheetId="14">#REF!</definedName>
    <definedName name="Calibri" localSheetId="11">#REF!</definedName>
    <definedName name="Calibri" localSheetId="12">#REF!</definedName>
    <definedName name="Calibri" localSheetId="13">#REF!</definedName>
    <definedName name="Calibri" localSheetId="15">#REF!</definedName>
    <definedName name="Calibri" localSheetId="16">#REF!</definedName>
    <definedName name="Calibri" localSheetId="17">#REF!</definedName>
    <definedName name="Calibri" localSheetId="21">#REF!</definedName>
    <definedName name="Calibri" localSheetId="18">#REF!</definedName>
    <definedName name="Calibri" localSheetId="19">#REF!</definedName>
    <definedName name="Calibri" localSheetId="20">#REF!</definedName>
    <definedName name="Calibri" localSheetId="22">#REF!</definedName>
    <definedName name="Calibri" localSheetId="1">#REF!</definedName>
    <definedName name="Calibri" localSheetId="23">#REF!</definedName>
    <definedName name="Calibri" localSheetId="24">#REF!</definedName>
    <definedName name="Calibri" localSheetId="26">#REF!</definedName>
    <definedName name="Calibri" localSheetId="27">#REF!</definedName>
    <definedName name="Calibri" localSheetId="32">#REF!</definedName>
    <definedName name="Calibri" localSheetId="30">#REF!</definedName>
    <definedName name="Calibri" localSheetId="31">#REF!</definedName>
    <definedName name="Calibri" localSheetId="34">#REF!</definedName>
    <definedName name="Calibri" localSheetId="33">#REF!</definedName>
    <definedName name="Calibri" localSheetId="36">#REF!</definedName>
    <definedName name="Calibri" localSheetId="35">#REF!</definedName>
    <definedName name="Calibri" localSheetId="39">#REF!</definedName>
    <definedName name="Calibri" localSheetId="37">#REF!</definedName>
    <definedName name="Calibri" localSheetId="38">#REF!</definedName>
    <definedName name="Calibri" localSheetId="41">#REF!</definedName>
    <definedName name="Calibri" localSheetId="40">#REF!</definedName>
    <definedName name="Calibri" localSheetId="43">#REF!</definedName>
    <definedName name="Calibri" localSheetId="42">#REF!</definedName>
    <definedName name="Calibri" localSheetId="46">#REF!</definedName>
    <definedName name="Calibri" localSheetId="44">#REF!</definedName>
    <definedName name="Calibri" localSheetId="45">#REF!</definedName>
    <definedName name="Calibri" localSheetId="3">#REF!</definedName>
    <definedName name="Calibri" localSheetId="4">#REF!</definedName>
    <definedName name="Calibri" localSheetId="5">#REF!</definedName>
    <definedName name="Calibri" localSheetId="6">#REF!</definedName>
    <definedName name="Calibri" localSheetId="7">#REF!</definedName>
    <definedName name="Calibri" localSheetId="8">#REF!</definedName>
    <definedName name="Calibri" localSheetId="0">#REF!</definedName>
    <definedName name="Calibri">#REF!</definedName>
    <definedName name="ClientBranch" localSheetId="47">[1]Home!#REF!</definedName>
    <definedName name="ClientBranch" localSheetId="48">[1]Home!#REF!</definedName>
    <definedName name="ClientBranch" localSheetId="49">[1]Home!#REF!</definedName>
    <definedName name="ClientBranch" localSheetId="50">[1]Home!#REF!</definedName>
    <definedName name="ClientBranch" localSheetId="51">[1]Home!#REF!</definedName>
    <definedName name="ClientBranch" localSheetId="9">[1]Home!#REF!</definedName>
    <definedName name="ClientBranch" localSheetId="10">[1]Home!#REF!</definedName>
    <definedName name="ClientBranch" localSheetId="14">[1]Home!#REF!</definedName>
    <definedName name="ClientBranch" localSheetId="11">[1]Home!#REF!</definedName>
    <definedName name="ClientBranch" localSheetId="12">[1]Home!#REF!</definedName>
    <definedName name="ClientBranch" localSheetId="13">[1]Home!#REF!</definedName>
    <definedName name="ClientBranch" localSheetId="15">[1]Home!#REF!</definedName>
    <definedName name="ClientBranch" localSheetId="16">[1]Home!#REF!</definedName>
    <definedName name="ClientBranch" localSheetId="17">[1]Home!#REF!</definedName>
    <definedName name="ClientBranch" localSheetId="21">[1]Home!#REF!</definedName>
    <definedName name="ClientBranch" localSheetId="18">[1]Home!#REF!</definedName>
    <definedName name="ClientBranch" localSheetId="19">[1]Home!#REF!</definedName>
    <definedName name="ClientBranch" localSheetId="20">[1]Home!#REF!</definedName>
    <definedName name="ClientBranch" localSheetId="22">[1]Home!#REF!</definedName>
    <definedName name="ClientBranch" localSheetId="1">[1]Home!#REF!</definedName>
    <definedName name="ClientBranch" localSheetId="23">[1]Home!#REF!</definedName>
    <definedName name="ClientBranch" localSheetId="24">[1]Home!#REF!</definedName>
    <definedName name="ClientBranch" localSheetId="26">[2]Home!#REF!</definedName>
    <definedName name="ClientBranch" localSheetId="27">[2]Home!#REF!</definedName>
    <definedName name="ClientBranch" localSheetId="32">[3]Home!#REF!</definedName>
    <definedName name="ClientBranch" localSheetId="30">[3]Home!#REF!</definedName>
    <definedName name="ClientBranch" localSheetId="31">[3]Home!#REF!</definedName>
    <definedName name="ClientBranch" localSheetId="34">[3]Home!#REF!</definedName>
    <definedName name="ClientBranch" localSheetId="33">[3]Home!#REF!</definedName>
    <definedName name="ClientBranch" localSheetId="36">[3]Home!#REF!</definedName>
    <definedName name="ClientBranch" localSheetId="35">[3]Home!#REF!</definedName>
    <definedName name="ClientBranch" localSheetId="39">[2]Home!#REF!</definedName>
    <definedName name="ClientBranch" localSheetId="37">[2]Home!#REF!</definedName>
    <definedName name="ClientBranch" localSheetId="38">[2]Home!#REF!</definedName>
    <definedName name="ClientBranch" localSheetId="41">[2]Home!#REF!</definedName>
    <definedName name="ClientBranch" localSheetId="40">[2]Home!#REF!</definedName>
    <definedName name="ClientBranch" localSheetId="43">[2]Home!#REF!</definedName>
    <definedName name="ClientBranch" localSheetId="42">[2]Home!#REF!</definedName>
    <definedName name="ClientBranch" localSheetId="46">[2]Home!#REF!</definedName>
    <definedName name="ClientBranch" localSheetId="44">[2]Home!#REF!</definedName>
    <definedName name="ClientBranch" localSheetId="45">[2]Home!#REF!</definedName>
    <definedName name="ClientBranch" localSheetId="3">[3]Home!#REF!</definedName>
    <definedName name="ClientBranch" localSheetId="4">[1]Home!#REF!</definedName>
    <definedName name="ClientBranch" localSheetId="5">[1]Home!#REF!</definedName>
    <definedName name="ClientBranch" localSheetId="6">[1]Home!#REF!</definedName>
    <definedName name="ClientBranch" localSheetId="7">[1]Home!#REF!</definedName>
    <definedName name="ClientBranch" localSheetId="8">[1]Home!#REF!</definedName>
    <definedName name="ClientBranch" localSheetId="0">[4]Home!#REF!</definedName>
    <definedName name="ClientBranch">[3]Home!#REF!</definedName>
    <definedName name="ClientName" localSheetId="47">[1]Home!#REF!</definedName>
    <definedName name="ClientName" localSheetId="48">[1]Home!#REF!</definedName>
    <definedName name="ClientName" localSheetId="49">[1]Home!#REF!</definedName>
    <definedName name="ClientName" localSheetId="50">[1]Home!#REF!</definedName>
    <definedName name="ClientName" localSheetId="51">[1]Home!#REF!</definedName>
    <definedName name="ClientName" localSheetId="9">[1]Home!#REF!</definedName>
    <definedName name="ClientName" localSheetId="10">[1]Home!#REF!</definedName>
    <definedName name="ClientName" localSheetId="14">[1]Home!#REF!</definedName>
    <definedName name="ClientName" localSheetId="11">[1]Home!#REF!</definedName>
    <definedName name="ClientName" localSheetId="12">[1]Home!#REF!</definedName>
    <definedName name="ClientName" localSheetId="13">[1]Home!#REF!</definedName>
    <definedName name="ClientName" localSheetId="15">[1]Home!#REF!</definedName>
    <definedName name="ClientName" localSheetId="16">[1]Home!#REF!</definedName>
    <definedName name="ClientName" localSheetId="17">[1]Home!#REF!</definedName>
    <definedName name="ClientName" localSheetId="21">[1]Home!#REF!</definedName>
    <definedName name="ClientName" localSheetId="18">[1]Home!#REF!</definedName>
    <definedName name="ClientName" localSheetId="19">[1]Home!#REF!</definedName>
    <definedName name="ClientName" localSheetId="20">[1]Home!#REF!</definedName>
    <definedName name="ClientName" localSheetId="22">[1]Home!#REF!</definedName>
    <definedName name="ClientName" localSheetId="1">[1]Home!#REF!</definedName>
    <definedName name="ClientName" localSheetId="23">[1]Home!#REF!</definedName>
    <definedName name="ClientName" localSheetId="24">[1]Home!#REF!</definedName>
    <definedName name="ClientName" localSheetId="26">[2]Home!#REF!</definedName>
    <definedName name="ClientName" localSheetId="27">[2]Home!#REF!</definedName>
    <definedName name="ClientName" localSheetId="32">[3]Home!#REF!</definedName>
    <definedName name="ClientName" localSheetId="30">[3]Home!#REF!</definedName>
    <definedName name="ClientName" localSheetId="31">[3]Home!#REF!</definedName>
    <definedName name="ClientName" localSheetId="34">[3]Home!#REF!</definedName>
    <definedName name="ClientName" localSheetId="33">[3]Home!#REF!</definedName>
    <definedName name="ClientName" localSheetId="36">[3]Home!#REF!</definedName>
    <definedName name="ClientName" localSheetId="35">[3]Home!#REF!</definedName>
    <definedName name="ClientName" localSheetId="39">[2]Home!#REF!</definedName>
    <definedName name="ClientName" localSheetId="37">[2]Home!#REF!</definedName>
    <definedName name="ClientName" localSheetId="38">[2]Home!#REF!</definedName>
    <definedName name="ClientName" localSheetId="41">[2]Home!#REF!</definedName>
    <definedName name="ClientName" localSheetId="40">[2]Home!#REF!</definedName>
    <definedName name="ClientName" localSheetId="43">[2]Home!#REF!</definedName>
    <definedName name="ClientName" localSheetId="42">[2]Home!#REF!</definedName>
    <definedName name="ClientName" localSheetId="46">[2]Home!#REF!</definedName>
    <definedName name="ClientName" localSheetId="44">[2]Home!#REF!</definedName>
    <definedName name="ClientName" localSheetId="45">[2]Home!#REF!</definedName>
    <definedName name="ClientName" localSheetId="3">[3]Home!#REF!</definedName>
    <definedName name="ClientName" localSheetId="4">[1]Home!#REF!</definedName>
    <definedName name="ClientName" localSheetId="5">[1]Home!#REF!</definedName>
    <definedName name="ClientName" localSheetId="6">[1]Home!#REF!</definedName>
    <definedName name="ClientName" localSheetId="7">[1]Home!#REF!</definedName>
    <definedName name="ClientName" localSheetId="8">[1]Home!#REF!</definedName>
    <definedName name="ClientName" localSheetId="0">[4]Home!#REF!</definedName>
    <definedName name="ClientName">[3]Home!#REF!</definedName>
    <definedName name="Clientname2" localSheetId="47">[1]Home!#REF!</definedName>
    <definedName name="Clientname2" localSheetId="48">[1]Home!#REF!</definedName>
    <definedName name="Clientname2" localSheetId="49">[1]Home!#REF!</definedName>
    <definedName name="Clientname2" localSheetId="50">[1]Home!#REF!</definedName>
    <definedName name="Clientname2" localSheetId="51">[1]Home!#REF!</definedName>
    <definedName name="Clientname2" localSheetId="9">[1]Home!#REF!</definedName>
    <definedName name="Clientname2" localSheetId="10">[1]Home!#REF!</definedName>
    <definedName name="Clientname2" localSheetId="14">[1]Home!#REF!</definedName>
    <definedName name="Clientname2" localSheetId="11">[1]Home!#REF!</definedName>
    <definedName name="Clientname2" localSheetId="12">[1]Home!#REF!</definedName>
    <definedName name="Clientname2" localSheetId="13">[1]Home!#REF!</definedName>
    <definedName name="Clientname2" localSheetId="15">[1]Home!#REF!</definedName>
    <definedName name="Clientname2" localSheetId="16">[1]Home!#REF!</definedName>
    <definedName name="Clientname2" localSheetId="17">[1]Home!#REF!</definedName>
    <definedName name="Clientname2" localSheetId="21">[1]Home!#REF!</definedName>
    <definedName name="Clientname2" localSheetId="18">[1]Home!#REF!</definedName>
    <definedName name="Clientname2" localSheetId="19">[1]Home!#REF!</definedName>
    <definedName name="Clientname2" localSheetId="20">[1]Home!#REF!</definedName>
    <definedName name="Clientname2" localSheetId="22">[1]Home!#REF!</definedName>
    <definedName name="Clientname2" localSheetId="1">[1]Home!#REF!</definedName>
    <definedName name="Clientname2" localSheetId="23">[1]Home!#REF!</definedName>
    <definedName name="Clientname2" localSheetId="24">[1]Home!#REF!</definedName>
    <definedName name="Clientname2" localSheetId="26">[2]Home!#REF!</definedName>
    <definedName name="Clientname2" localSheetId="27">[2]Home!#REF!</definedName>
    <definedName name="Clientname2" localSheetId="32">[3]Home!#REF!</definedName>
    <definedName name="Clientname2" localSheetId="30">[3]Home!#REF!</definedName>
    <definedName name="Clientname2" localSheetId="31">[3]Home!#REF!</definedName>
    <definedName name="Clientname2" localSheetId="34">[3]Home!#REF!</definedName>
    <definedName name="Clientname2" localSheetId="33">[3]Home!#REF!</definedName>
    <definedName name="Clientname2" localSheetId="36">[3]Home!#REF!</definedName>
    <definedName name="Clientname2" localSheetId="35">[3]Home!#REF!</definedName>
    <definedName name="Clientname2" localSheetId="39">[2]Home!#REF!</definedName>
    <definedName name="Clientname2" localSheetId="37">[2]Home!#REF!</definedName>
    <definedName name="Clientname2" localSheetId="38">[2]Home!#REF!</definedName>
    <definedName name="Clientname2" localSheetId="41">[2]Home!#REF!</definedName>
    <definedName name="Clientname2" localSheetId="40">[2]Home!#REF!</definedName>
    <definedName name="Clientname2" localSheetId="43">[2]Home!#REF!</definedName>
    <definedName name="Clientname2" localSheetId="42">[2]Home!#REF!</definedName>
    <definedName name="Clientname2" localSheetId="46">[2]Home!#REF!</definedName>
    <definedName name="Clientname2" localSheetId="44">[2]Home!#REF!</definedName>
    <definedName name="Clientname2" localSheetId="45">[2]Home!#REF!</definedName>
    <definedName name="Clientname2" localSheetId="3">[3]Home!#REF!</definedName>
    <definedName name="Clientname2" localSheetId="4">[1]Home!#REF!</definedName>
    <definedName name="Clientname2" localSheetId="5">[1]Home!#REF!</definedName>
    <definedName name="Clientname2" localSheetId="6">[1]Home!#REF!</definedName>
    <definedName name="Clientname2" localSheetId="7">[1]Home!#REF!</definedName>
    <definedName name="Clientname2" localSheetId="8">[1]Home!#REF!</definedName>
    <definedName name="Clientname2" localSheetId="0">[4]Home!#REF!</definedName>
    <definedName name="Clientname2">[3]Home!#REF!</definedName>
    <definedName name="DataFile" localSheetId="47">[1]Home!#REF!</definedName>
    <definedName name="DataFile" localSheetId="48">[1]Home!#REF!</definedName>
    <definedName name="DataFile" localSheetId="49">[1]Home!#REF!</definedName>
    <definedName name="DataFile" localSheetId="50">[1]Home!#REF!</definedName>
    <definedName name="DataFile" localSheetId="51">[1]Home!#REF!</definedName>
    <definedName name="DataFile" localSheetId="9">[1]Home!#REF!</definedName>
    <definedName name="DataFile" localSheetId="10">[1]Home!#REF!</definedName>
    <definedName name="DataFile" localSheetId="14">[1]Home!#REF!</definedName>
    <definedName name="DataFile" localSheetId="11">[1]Home!#REF!</definedName>
    <definedName name="DataFile" localSheetId="12">[1]Home!#REF!</definedName>
    <definedName name="DataFile" localSheetId="13">[1]Home!#REF!</definedName>
    <definedName name="DataFile" localSheetId="15">[1]Home!#REF!</definedName>
    <definedName name="DataFile" localSheetId="16">[1]Home!#REF!</definedName>
    <definedName name="DataFile" localSheetId="17">[1]Home!#REF!</definedName>
    <definedName name="DataFile" localSheetId="21">[1]Home!#REF!</definedName>
    <definedName name="DataFile" localSheetId="18">[1]Home!#REF!</definedName>
    <definedName name="DataFile" localSheetId="19">[1]Home!#REF!</definedName>
    <definedName name="DataFile" localSheetId="20">[1]Home!#REF!</definedName>
    <definedName name="DataFile" localSheetId="22">[1]Home!#REF!</definedName>
    <definedName name="DataFile" localSheetId="1">[1]Home!#REF!</definedName>
    <definedName name="DataFile" localSheetId="23">[1]Home!#REF!</definedName>
    <definedName name="DataFile" localSheetId="24">[1]Home!#REF!</definedName>
    <definedName name="DataFile" localSheetId="26">[2]Home!#REF!</definedName>
    <definedName name="DataFile" localSheetId="27">[2]Home!#REF!</definedName>
    <definedName name="DataFile" localSheetId="32">[3]Home!#REF!</definedName>
    <definedName name="DataFile" localSheetId="30">[3]Home!#REF!</definedName>
    <definedName name="DataFile" localSheetId="31">[3]Home!#REF!</definedName>
    <definedName name="DataFile" localSheetId="34">[3]Home!#REF!</definedName>
    <definedName name="DataFile" localSheetId="33">[3]Home!#REF!</definedName>
    <definedName name="DataFile" localSheetId="36">[3]Home!#REF!</definedName>
    <definedName name="DataFile" localSheetId="35">[3]Home!#REF!</definedName>
    <definedName name="DataFile" localSheetId="39">[2]Home!#REF!</definedName>
    <definedName name="DataFile" localSheetId="37">[2]Home!#REF!</definedName>
    <definedName name="DataFile" localSheetId="38">[2]Home!#REF!</definedName>
    <definedName name="DataFile" localSheetId="41">[2]Home!#REF!</definedName>
    <definedName name="DataFile" localSheetId="40">[2]Home!#REF!</definedName>
    <definedName name="DataFile" localSheetId="43">[2]Home!#REF!</definedName>
    <definedName name="DataFile" localSheetId="42">[2]Home!#REF!</definedName>
    <definedName name="DataFile" localSheetId="46">[2]Home!#REF!</definedName>
    <definedName name="DataFile" localSheetId="44">[2]Home!#REF!</definedName>
    <definedName name="DataFile" localSheetId="45">[2]Home!#REF!</definedName>
    <definedName name="DataFile" localSheetId="3">[3]Home!#REF!</definedName>
    <definedName name="DataFile" localSheetId="4">[1]Home!#REF!</definedName>
    <definedName name="DataFile" localSheetId="5">[1]Home!#REF!</definedName>
    <definedName name="DataFile" localSheetId="6">[1]Home!#REF!</definedName>
    <definedName name="DataFile" localSheetId="7">[1]Home!#REF!</definedName>
    <definedName name="DataFile" localSheetId="8">[1]Home!#REF!</definedName>
    <definedName name="DataFile" localSheetId="0">[4]Home!#REF!</definedName>
    <definedName name="DataFile">[3]Home!#REF!</definedName>
    <definedName name="DataFolder" localSheetId="47">[1]Home!#REF!</definedName>
    <definedName name="DataFolder" localSheetId="48">[1]Home!#REF!</definedName>
    <definedName name="DataFolder" localSheetId="49">[1]Home!#REF!</definedName>
    <definedName name="DataFolder" localSheetId="50">[1]Home!#REF!</definedName>
    <definedName name="DataFolder" localSheetId="51">[1]Home!#REF!</definedName>
    <definedName name="DataFolder" localSheetId="9">[1]Home!#REF!</definedName>
    <definedName name="DataFolder" localSheetId="10">[1]Home!#REF!</definedName>
    <definedName name="DataFolder" localSheetId="14">[1]Home!#REF!</definedName>
    <definedName name="DataFolder" localSheetId="11">[1]Home!#REF!</definedName>
    <definedName name="DataFolder" localSheetId="12">[1]Home!#REF!</definedName>
    <definedName name="DataFolder" localSheetId="13">[1]Home!#REF!</definedName>
    <definedName name="DataFolder" localSheetId="15">[1]Home!#REF!</definedName>
    <definedName name="DataFolder" localSheetId="16">[1]Home!#REF!</definedName>
    <definedName name="DataFolder" localSheetId="17">[1]Home!#REF!</definedName>
    <definedName name="DataFolder" localSheetId="21">[1]Home!#REF!</definedName>
    <definedName name="DataFolder" localSheetId="18">[1]Home!#REF!</definedName>
    <definedName name="DataFolder" localSheetId="19">[1]Home!#REF!</definedName>
    <definedName name="DataFolder" localSheetId="20">[1]Home!#REF!</definedName>
    <definedName name="DataFolder" localSheetId="22">[1]Home!#REF!</definedName>
    <definedName name="DataFolder" localSheetId="1">[1]Home!#REF!</definedName>
    <definedName name="DataFolder" localSheetId="23">[1]Home!#REF!</definedName>
    <definedName name="DataFolder" localSheetId="24">[1]Home!#REF!</definedName>
    <definedName name="DataFolder" localSheetId="26">[2]Home!#REF!</definedName>
    <definedName name="DataFolder" localSheetId="27">[2]Home!#REF!</definedName>
    <definedName name="DataFolder" localSheetId="32">[3]Home!#REF!</definedName>
    <definedName name="DataFolder" localSheetId="30">[3]Home!#REF!</definedName>
    <definedName name="DataFolder" localSheetId="31">[3]Home!#REF!</definedName>
    <definedName name="DataFolder" localSheetId="34">[3]Home!#REF!</definedName>
    <definedName name="DataFolder" localSheetId="33">[3]Home!#REF!</definedName>
    <definedName name="DataFolder" localSheetId="36">[3]Home!#REF!</definedName>
    <definedName name="DataFolder" localSheetId="35">[3]Home!#REF!</definedName>
    <definedName name="DataFolder" localSheetId="39">[2]Home!#REF!</definedName>
    <definedName name="DataFolder" localSheetId="37">[2]Home!#REF!</definedName>
    <definedName name="DataFolder" localSheetId="38">[2]Home!#REF!</definedName>
    <definedName name="DataFolder" localSheetId="41">[2]Home!#REF!</definedName>
    <definedName name="DataFolder" localSheetId="40">[2]Home!#REF!</definedName>
    <definedName name="DataFolder" localSheetId="43">[2]Home!#REF!</definedName>
    <definedName name="DataFolder" localSheetId="42">[2]Home!#REF!</definedName>
    <definedName name="DataFolder" localSheetId="46">[2]Home!#REF!</definedName>
    <definedName name="DataFolder" localSheetId="44">[2]Home!#REF!</definedName>
    <definedName name="DataFolder" localSheetId="45">[2]Home!#REF!</definedName>
    <definedName name="DataFolder" localSheetId="4">[1]Home!#REF!</definedName>
    <definedName name="DataFolder" localSheetId="5">[1]Home!#REF!</definedName>
    <definedName name="DataFolder" localSheetId="6">[1]Home!#REF!</definedName>
    <definedName name="DataFolder" localSheetId="7">[1]Home!#REF!</definedName>
    <definedName name="DataFolder" localSheetId="8">[1]Home!#REF!</definedName>
    <definedName name="DataFolder" localSheetId="0">[4]Home!#REF!</definedName>
    <definedName name="DataFolder">[3]Home!#REF!</definedName>
    <definedName name="DataName" localSheetId="47">[1]Home!#REF!</definedName>
    <definedName name="DataName" localSheetId="48">[1]Home!#REF!</definedName>
    <definedName name="DataName" localSheetId="49">[1]Home!#REF!</definedName>
    <definedName name="DataName" localSheetId="50">[1]Home!#REF!</definedName>
    <definedName name="DataName" localSheetId="51">[1]Home!#REF!</definedName>
    <definedName name="DataName" localSheetId="9">[1]Home!#REF!</definedName>
    <definedName name="DataName" localSheetId="10">[1]Home!#REF!</definedName>
    <definedName name="DataName" localSheetId="14">[1]Home!#REF!</definedName>
    <definedName name="DataName" localSheetId="11">[1]Home!#REF!</definedName>
    <definedName name="DataName" localSheetId="12">[1]Home!#REF!</definedName>
    <definedName name="DataName" localSheetId="13">[1]Home!#REF!</definedName>
    <definedName name="DataName" localSheetId="15">[1]Home!#REF!</definedName>
    <definedName name="DataName" localSheetId="16">[1]Home!#REF!</definedName>
    <definedName name="DataName" localSheetId="17">[1]Home!#REF!</definedName>
    <definedName name="DataName" localSheetId="21">[1]Home!#REF!</definedName>
    <definedName name="DataName" localSheetId="18">[1]Home!#REF!</definedName>
    <definedName name="DataName" localSheetId="19">[1]Home!#REF!</definedName>
    <definedName name="DataName" localSheetId="20">[1]Home!#REF!</definedName>
    <definedName name="DataName" localSheetId="22">[1]Home!#REF!</definedName>
    <definedName name="DataName" localSheetId="1">[1]Home!#REF!</definedName>
    <definedName name="DataName" localSheetId="23">[1]Home!#REF!</definedName>
    <definedName name="DataName" localSheetId="24">[1]Home!#REF!</definedName>
    <definedName name="DataName" localSheetId="26">[2]Home!#REF!</definedName>
    <definedName name="DataName" localSheetId="27">[2]Home!#REF!</definedName>
    <definedName name="DataName" localSheetId="32">[3]Home!#REF!</definedName>
    <definedName name="DataName" localSheetId="30">[3]Home!#REF!</definedName>
    <definedName name="DataName" localSheetId="31">[3]Home!#REF!</definedName>
    <definedName name="DataName" localSheetId="34">[3]Home!#REF!</definedName>
    <definedName name="DataName" localSheetId="33">[3]Home!#REF!</definedName>
    <definedName name="DataName" localSheetId="36">[3]Home!#REF!</definedName>
    <definedName name="DataName" localSheetId="35">[3]Home!#REF!</definedName>
    <definedName name="DataName" localSheetId="39">[2]Home!#REF!</definedName>
    <definedName name="DataName" localSheetId="37">[2]Home!#REF!</definedName>
    <definedName name="DataName" localSheetId="38">[2]Home!#REF!</definedName>
    <definedName name="DataName" localSheetId="41">[2]Home!#REF!</definedName>
    <definedName name="DataName" localSheetId="40">[2]Home!#REF!</definedName>
    <definedName name="DataName" localSheetId="43">[2]Home!#REF!</definedName>
    <definedName name="DataName" localSheetId="42">[2]Home!#REF!</definedName>
    <definedName name="DataName" localSheetId="46">[2]Home!#REF!</definedName>
    <definedName name="DataName" localSheetId="44">[2]Home!#REF!</definedName>
    <definedName name="DataName" localSheetId="45">[2]Home!#REF!</definedName>
    <definedName name="DataName" localSheetId="3">[3]Home!#REF!</definedName>
    <definedName name="DataName" localSheetId="4">[1]Home!#REF!</definedName>
    <definedName name="DataName" localSheetId="5">[1]Home!#REF!</definedName>
    <definedName name="DataName" localSheetId="6">[1]Home!#REF!</definedName>
    <definedName name="DataName" localSheetId="7">[1]Home!#REF!</definedName>
    <definedName name="DataName" localSheetId="8">[1]Home!#REF!</definedName>
    <definedName name="DataName" localSheetId="0">[4]Home!#REF!</definedName>
    <definedName name="DataName">[3]Home!#REF!</definedName>
    <definedName name="DateCode" localSheetId="47">#REF!</definedName>
    <definedName name="DateCode" localSheetId="48">#REF!</definedName>
    <definedName name="DateCode" localSheetId="49">#REF!</definedName>
    <definedName name="DateCode" localSheetId="50">#REF!</definedName>
    <definedName name="DateCode" localSheetId="51">#REF!</definedName>
    <definedName name="DateCode" localSheetId="9">#REF!</definedName>
    <definedName name="DateCode" localSheetId="10">#REF!</definedName>
    <definedName name="DateCode" localSheetId="14">#REF!</definedName>
    <definedName name="DateCode" localSheetId="11">#REF!</definedName>
    <definedName name="DateCode" localSheetId="12">#REF!</definedName>
    <definedName name="DateCode" localSheetId="13">#REF!</definedName>
    <definedName name="DateCode" localSheetId="15">#REF!</definedName>
    <definedName name="DateCode" localSheetId="16">#REF!</definedName>
    <definedName name="DateCode" localSheetId="17">#REF!</definedName>
    <definedName name="DateCode" localSheetId="21">#REF!</definedName>
    <definedName name="DateCode" localSheetId="18">#REF!</definedName>
    <definedName name="DateCode" localSheetId="19">#REF!</definedName>
    <definedName name="DateCode" localSheetId="20">#REF!</definedName>
    <definedName name="DateCode" localSheetId="22">#REF!</definedName>
    <definedName name="DateCode" localSheetId="1">#REF!</definedName>
    <definedName name="DateCode" localSheetId="26">#REF!</definedName>
    <definedName name="DateCode" localSheetId="27">#REF!</definedName>
    <definedName name="DateCode" localSheetId="32">#REF!</definedName>
    <definedName name="DateCode" localSheetId="30">#REF!</definedName>
    <definedName name="DateCode" localSheetId="31">#REF!</definedName>
    <definedName name="DateCode" localSheetId="34">#REF!</definedName>
    <definedName name="DateCode" localSheetId="33">#REF!</definedName>
    <definedName name="DateCode" localSheetId="36">#REF!</definedName>
    <definedName name="DateCode" localSheetId="35">#REF!</definedName>
    <definedName name="DateCode" localSheetId="39">#REF!</definedName>
    <definedName name="DateCode" localSheetId="37">#REF!</definedName>
    <definedName name="DateCode" localSheetId="38">#REF!</definedName>
    <definedName name="DateCode" localSheetId="41">#REF!</definedName>
    <definedName name="DateCode" localSheetId="40">#REF!</definedName>
    <definedName name="DateCode" localSheetId="43">#REF!</definedName>
    <definedName name="DateCode" localSheetId="42">#REF!</definedName>
    <definedName name="DateCode" localSheetId="46">#REF!</definedName>
    <definedName name="DateCode" localSheetId="44">#REF!</definedName>
    <definedName name="DateCode" localSheetId="45">#REF!</definedName>
    <definedName name="DateCode" localSheetId="3">#REF!</definedName>
    <definedName name="DateCode" localSheetId="4">#REF!</definedName>
    <definedName name="DateCode" localSheetId="5">#REF!</definedName>
    <definedName name="DateCode" localSheetId="6">#REF!</definedName>
    <definedName name="DateCode" localSheetId="7">#REF!</definedName>
    <definedName name="DateCode" localSheetId="8">#REF!</definedName>
    <definedName name="DateCode" localSheetId="0">#REF!</definedName>
    <definedName name="DateCode">#REF!</definedName>
    <definedName name="DaysOver" localSheetId="47">[1]Home!#REF!</definedName>
    <definedName name="DaysOver" localSheetId="48">[1]Home!#REF!</definedName>
    <definedName name="DaysOver" localSheetId="49">[1]Home!#REF!</definedName>
    <definedName name="DaysOver" localSheetId="50">[1]Home!#REF!</definedName>
    <definedName name="DaysOver" localSheetId="51">[1]Home!#REF!</definedName>
    <definedName name="DaysOver" localSheetId="9">[1]Home!#REF!</definedName>
    <definedName name="DaysOver" localSheetId="10">[1]Home!#REF!</definedName>
    <definedName name="DaysOver" localSheetId="14">[1]Home!#REF!</definedName>
    <definedName name="DaysOver" localSheetId="11">[1]Home!#REF!</definedName>
    <definedName name="DaysOver" localSheetId="12">[1]Home!#REF!</definedName>
    <definedName name="DaysOver" localSheetId="13">[1]Home!#REF!</definedName>
    <definedName name="DaysOver" localSheetId="15">[1]Home!#REF!</definedName>
    <definedName name="DaysOver" localSheetId="16">[1]Home!#REF!</definedName>
    <definedName name="DaysOver" localSheetId="17">[1]Home!#REF!</definedName>
    <definedName name="DaysOver" localSheetId="21">[1]Home!#REF!</definedName>
    <definedName name="DaysOver" localSheetId="18">[1]Home!#REF!</definedName>
    <definedName name="DaysOver" localSheetId="19">[1]Home!#REF!</definedName>
    <definedName name="DaysOver" localSheetId="20">[1]Home!#REF!</definedName>
    <definedName name="DaysOver" localSheetId="22">[1]Home!#REF!</definedName>
    <definedName name="DaysOver" localSheetId="1">[1]Home!#REF!</definedName>
    <definedName name="DaysOver" localSheetId="23">[1]Home!#REF!</definedName>
    <definedName name="DaysOver" localSheetId="24">[1]Home!#REF!</definedName>
    <definedName name="DaysOver" localSheetId="26">[2]Home!#REF!</definedName>
    <definedName name="DaysOver" localSheetId="27">[2]Home!#REF!</definedName>
    <definedName name="DaysOver" localSheetId="32">[3]Home!#REF!</definedName>
    <definedName name="DaysOver" localSheetId="30">[3]Home!#REF!</definedName>
    <definedName name="DaysOver" localSheetId="31">[3]Home!#REF!</definedName>
    <definedName name="DaysOver" localSheetId="34">[3]Home!#REF!</definedName>
    <definedName name="DaysOver" localSheetId="33">[3]Home!#REF!</definedName>
    <definedName name="DaysOver" localSheetId="36">[3]Home!#REF!</definedName>
    <definedName name="DaysOver" localSheetId="35">[3]Home!#REF!</definedName>
    <definedName name="DaysOver" localSheetId="39">[2]Home!#REF!</definedName>
    <definedName name="DaysOver" localSheetId="37">[2]Home!#REF!</definedName>
    <definedName name="DaysOver" localSheetId="38">[2]Home!#REF!</definedName>
    <definedName name="DaysOver" localSheetId="41">[2]Home!#REF!</definedName>
    <definedName name="DaysOver" localSheetId="40">[2]Home!#REF!</definedName>
    <definedName name="DaysOver" localSheetId="43">[2]Home!#REF!</definedName>
    <definedName name="DaysOver" localSheetId="42">[2]Home!#REF!</definedName>
    <definedName name="DaysOver" localSheetId="46">[2]Home!#REF!</definedName>
    <definedName name="DaysOver" localSheetId="44">[2]Home!#REF!</definedName>
    <definedName name="DaysOver" localSheetId="45">[2]Home!#REF!</definedName>
    <definedName name="DaysOver" localSheetId="3">[3]Home!#REF!</definedName>
    <definedName name="DaysOver" localSheetId="4">[1]Home!#REF!</definedName>
    <definedName name="DaysOver" localSheetId="5">[1]Home!#REF!</definedName>
    <definedName name="DaysOver" localSheetId="6">[1]Home!#REF!</definedName>
    <definedName name="DaysOver" localSheetId="7">[1]Home!#REF!</definedName>
    <definedName name="DaysOver" localSheetId="8">[1]Home!#REF!</definedName>
    <definedName name="DaysOver" localSheetId="0">[4]Home!#REF!</definedName>
    <definedName name="DaysOver">[3]Home!#REF!</definedName>
    <definedName name="ExternalData_1" localSheetId="1" hidden="1">'Table 1'!#REF!</definedName>
    <definedName name="ExternalData_1" localSheetId="46" hidden="1">'Table 21 Winter Wheat contd'!#REF!</definedName>
    <definedName name="JobTitle" localSheetId="47">[1]Home!#REF!</definedName>
    <definedName name="JobTitle" localSheetId="48">[1]Home!#REF!</definedName>
    <definedName name="JobTitle" localSheetId="49">[1]Home!#REF!</definedName>
    <definedName name="JobTitle" localSheetId="50">[1]Home!#REF!</definedName>
    <definedName name="JobTitle" localSheetId="51">[1]Home!#REF!</definedName>
    <definedName name="JobTitle" localSheetId="9">[1]Home!#REF!</definedName>
    <definedName name="JobTitle" localSheetId="10">[1]Home!#REF!</definedName>
    <definedName name="JobTitle" localSheetId="14">[1]Home!#REF!</definedName>
    <definedName name="JobTitle" localSheetId="11">[1]Home!#REF!</definedName>
    <definedName name="JobTitle" localSheetId="12">[1]Home!#REF!</definedName>
    <definedName name="JobTitle" localSheetId="13">[1]Home!#REF!</definedName>
    <definedName name="JobTitle" localSheetId="15">[1]Home!#REF!</definedName>
    <definedName name="JobTitle" localSheetId="16">[1]Home!#REF!</definedName>
    <definedName name="JobTitle" localSheetId="17">[1]Home!#REF!</definedName>
    <definedName name="JobTitle" localSheetId="21">[1]Home!#REF!</definedName>
    <definedName name="JobTitle" localSheetId="18">[1]Home!#REF!</definedName>
    <definedName name="JobTitle" localSheetId="19">[1]Home!#REF!</definedName>
    <definedName name="JobTitle" localSheetId="20">[1]Home!#REF!</definedName>
    <definedName name="JobTitle" localSheetId="22">[1]Home!#REF!</definedName>
    <definedName name="JobTitle" localSheetId="1">[1]Home!#REF!</definedName>
    <definedName name="JobTitle" localSheetId="23">[1]Home!#REF!</definedName>
    <definedName name="JobTitle" localSheetId="24">[1]Home!#REF!</definedName>
    <definedName name="JobTitle" localSheetId="26">[2]Home!#REF!</definedName>
    <definedName name="JobTitle" localSheetId="27">[2]Home!#REF!</definedName>
    <definedName name="JobTitle" localSheetId="32">[3]Home!#REF!</definedName>
    <definedName name="JobTitle" localSheetId="30">[3]Home!#REF!</definedName>
    <definedName name="JobTitle" localSheetId="31">[3]Home!#REF!</definedName>
    <definedName name="JobTitle" localSheetId="34">[3]Home!#REF!</definedName>
    <definedName name="JobTitle" localSheetId="33">[3]Home!#REF!</definedName>
    <definedName name="JobTitle" localSheetId="36">[3]Home!#REF!</definedName>
    <definedName name="JobTitle" localSheetId="35">[3]Home!#REF!</definedName>
    <definedName name="JobTitle" localSheetId="39">[2]Home!#REF!</definedName>
    <definedName name="JobTitle" localSheetId="37">[2]Home!#REF!</definedName>
    <definedName name="JobTitle" localSheetId="38">[2]Home!#REF!</definedName>
    <definedName name="JobTitle" localSheetId="41">[2]Home!#REF!</definedName>
    <definedName name="JobTitle" localSheetId="40">[2]Home!#REF!</definedName>
    <definedName name="JobTitle" localSheetId="43">[2]Home!#REF!</definedName>
    <definedName name="JobTitle" localSheetId="42">[2]Home!#REF!</definedName>
    <definedName name="JobTitle" localSheetId="46">[2]Home!#REF!</definedName>
    <definedName name="JobTitle" localSheetId="44">[2]Home!#REF!</definedName>
    <definedName name="JobTitle" localSheetId="45">[2]Home!#REF!</definedName>
    <definedName name="JobTitle" localSheetId="3">[3]Home!#REF!</definedName>
    <definedName name="JobTitle" localSheetId="4">[1]Home!#REF!</definedName>
    <definedName name="JobTitle" localSheetId="5">[1]Home!#REF!</definedName>
    <definedName name="JobTitle" localSheetId="6">[1]Home!#REF!</definedName>
    <definedName name="JobTitle" localSheetId="7">[1]Home!#REF!</definedName>
    <definedName name="JobTitle" localSheetId="8">[1]Home!#REF!</definedName>
    <definedName name="JobTitle" localSheetId="0">[4]Home!#REF!</definedName>
    <definedName name="JobTitle">[3]Home!#REF!</definedName>
    <definedName name="_xlnm.Print_Area" localSheetId="9">'T8 FUNGICIDE'!$A$1:$H$40</definedName>
    <definedName name="_xlnm.Print_Area" localSheetId="10">'T8 FUNGICIDE CONTD'!$A$1:$H$24</definedName>
    <definedName name="_xlnm.Print_Area" localSheetId="14">'T8 GROWTH REG &amp; OTHER'!$A$1:$D$17</definedName>
    <definedName name="_xlnm.Print_Area" localSheetId="11">'T8 HERBICIDE'!$A$1:$H$40</definedName>
    <definedName name="_xlnm.Print_Area" localSheetId="12">'T8 HERBICIDE CONTD'!$A$1:$I$19</definedName>
    <definedName name="_xlnm.Print_Area" localSheetId="13">'T8 INSECTICIDE &amp; MOLLUSCIDE'!$A$1:$F$13</definedName>
    <definedName name="_xlnm.Print_Area" localSheetId="15">'T8 SEED TREATMENTS'!$A$1:$G$18</definedName>
    <definedName name="_xlnm.Print_Area" localSheetId="16">'T9 FUNGICIDE'!$A$1:$H$41</definedName>
    <definedName name="_xlnm.Print_Area" localSheetId="17">'T9 FUNGICIDE CONTD'!$A$1:$H$24</definedName>
    <definedName name="_xlnm.Print_Area" localSheetId="21">'T9 GROWTH REG &amp; OTHER'!$A$1:$D$17</definedName>
    <definedName name="_xlnm.Print_Area" localSheetId="18">'T9 HERBICIDE'!$A$1:$H$40</definedName>
    <definedName name="_xlnm.Print_Area" localSheetId="19">'T9 HERBICIDE CONTD'!$A$1:$H$19</definedName>
    <definedName name="_xlnm.Print_Area" localSheetId="20">'T9 INSECTICIDE &amp; MOLLUSCIDE'!$A$1:$F$13</definedName>
    <definedName name="_xlnm.Print_Area" localSheetId="22">'T9 SEED TREATMENTS'!$A$1:$F$18</definedName>
    <definedName name="_xlnm.Print_Area" localSheetId="6">'Table 5'!#REF!</definedName>
    <definedName name="_xlnm.Print_Area" localSheetId="7">'Table 6'!#REF!</definedName>
    <definedName name="_xlnm.Print_Area" localSheetId="8">'Table 7'!#REF!</definedName>
    <definedName name="ProgName" localSheetId="47">[1]Home!#REF!</definedName>
    <definedName name="ProgName" localSheetId="48">[1]Home!#REF!</definedName>
    <definedName name="ProgName" localSheetId="49">[1]Home!#REF!</definedName>
    <definedName name="ProgName" localSheetId="50">[1]Home!#REF!</definedName>
    <definedName name="ProgName" localSheetId="51">[1]Home!#REF!</definedName>
    <definedName name="ProgName" localSheetId="9">[1]Home!#REF!</definedName>
    <definedName name="ProgName" localSheetId="10">[1]Home!#REF!</definedName>
    <definedName name="ProgName" localSheetId="14">[1]Home!#REF!</definedName>
    <definedName name="ProgName" localSheetId="11">[1]Home!#REF!</definedName>
    <definedName name="ProgName" localSheetId="12">[1]Home!#REF!</definedName>
    <definedName name="ProgName" localSheetId="13">[1]Home!#REF!</definedName>
    <definedName name="ProgName" localSheetId="15">[1]Home!#REF!</definedName>
    <definedName name="ProgName" localSheetId="16">[1]Home!#REF!</definedName>
    <definedName name="ProgName" localSheetId="17">[1]Home!#REF!</definedName>
    <definedName name="ProgName" localSheetId="21">[1]Home!#REF!</definedName>
    <definedName name="ProgName" localSheetId="18">[1]Home!#REF!</definedName>
    <definedName name="ProgName" localSheetId="19">[1]Home!#REF!</definedName>
    <definedName name="ProgName" localSheetId="20">[1]Home!#REF!</definedName>
    <definedName name="ProgName" localSheetId="22">[1]Home!#REF!</definedName>
    <definedName name="ProgName" localSheetId="1">[1]Home!#REF!</definedName>
    <definedName name="ProgName" localSheetId="23">[1]Home!#REF!</definedName>
    <definedName name="ProgName" localSheetId="24">[1]Home!#REF!</definedName>
    <definedName name="ProgName" localSheetId="26">[2]Home!#REF!</definedName>
    <definedName name="ProgName" localSheetId="27">[2]Home!#REF!</definedName>
    <definedName name="ProgName" localSheetId="32">[3]Home!#REF!</definedName>
    <definedName name="ProgName" localSheetId="30">[3]Home!#REF!</definedName>
    <definedName name="ProgName" localSheetId="31">[3]Home!#REF!</definedName>
    <definedName name="ProgName" localSheetId="34">[3]Home!#REF!</definedName>
    <definedName name="ProgName" localSheetId="33">[3]Home!#REF!</definedName>
    <definedName name="ProgName" localSheetId="36">[3]Home!#REF!</definedName>
    <definedName name="ProgName" localSheetId="35">[3]Home!#REF!</definedName>
    <definedName name="ProgName" localSheetId="39">[2]Home!#REF!</definedName>
    <definedName name="ProgName" localSheetId="37">[2]Home!#REF!</definedName>
    <definedName name="ProgName" localSheetId="38">[2]Home!#REF!</definedName>
    <definedName name="ProgName" localSheetId="41">[2]Home!#REF!</definedName>
    <definedName name="ProgName" localSheetId="40">[2]Home!#REF!</definedName>
    <definedName name="ProgName" localSheetId="43">[2]Home!#REF!</definedName>
    <definedName name="ProgName" localSheetId="42">[2]Home!#REF!</definedName>
    <definedName name="ProgName" localSheetId="46">[2]Home!#REF!</definedName>
    <definedName name="ProgName" localSheetId="44">[2]Home!#REF!</definedName>
    <definedName name="ProgName" localSheetId="45">[2]Home!#REF!</definedName>
    <definedName name="ProgName" localSheetId="3">[3]Home!#REF!</definedName>
    <definedName name="ProgName" localSheetId="4">[1]Home!#REF!</definedName>
    <definedName name="ProgName" localSheetId="5">[1]Home!#REF!</definedName>
    <definedName name="ProgName" localSheetId="6">[1]Home!#REF!</definedName>
    <definedName name="ProgName" localSheetId="7">[1]Home!#REF!</definedName>
    <definedName name="ProgName" localSheetId="8">[1]Home!#REF!</definedName>
    <definedName name="ProgName" localSheetId="0">[4]Home!#REF!</definedName>
    <definedName name="ProgName">[3]Home!#REF!</definedName>
    <definedName name="SATSDataFile" localSheetId="47">[1]Home!#REF!</definedName>
    <definedName name="SATSDataFile" localSheetId="48">[1]Home!#REF!</definedName>
    <definedName name="SATSDataFile" localSheetId="49">[1]Home!#REF!</definedName>
    <definedName name="SATSDataFile" localSheetId="50">[1]Home!#REF!</definedName>
    <definedName name="SATSDataFile" localSheetId="51">[1]Home!#REF!</definedName>
    <definedName name="SATSDataFile" localSheetId="9">[1]Home!#REF!</definedName>
    <definedName name="SATSDataFile" localSheetId="10">[1]Home!#REF!</definedName>
    <definedName name="SATSDataFile" localSheetId="14">[1]Home!#REF!</definedName>
    <definedName name="SATSDataFile" localSheetId="11">[1]Home!#REF!</definedName>
    <definedName name="SATSDataFile" localSheetId="12">[1]Home!#REF!</definedName>
    <definedName name="SATSDataFile" localSheetId="13">[1]Home!#REF!</definedName>
    <definedName name="SATSDataFile" localSheetId="15">[1]Home!#REF!</definedName>
    <definedName name="SATSDataFile" localSheetId="16">[1]Home!#REF!</definedName>
    <definedName name="SATSDataFile" localSheetId="17">[1]Home!#REF!</definedName>
    <definedName name="SATSDataFile" localSheetId="21">[1]Home!#REF!</definedName>
    <definedName name="SATSDataFile" localSheetId="18">[1]Home!#REF!</definedName>
    <definedName name="SATSDataFile" localSheetId="19">[1]Home!#REF!</definedName>
    <definedName name="SATSDataFile" localSheetId="20">[1]Home!#REF!</definedName>
    <definedName name="SATSDataFile" localSheetId="22">[1]Home!#REF!</definedName>
    <definedName name="SATSDataFile" localSheetId="1">[1]Home!#REF!</definedName>
    <definedName name="SATSDataFile" localSheetId="23">[1]Home!#REF!</definedName>
    <definedName name="SATSDataFile" localSheetId="24">[1]Home!#REF!</definedName>
    <definedName name="SATSDataFile" localSheetId="26">[2]Home!#REF!</definedName>
    <definedName name="SATSDataFile" localSheetId="27">[2]Home!#REF!</definedName>
    <definedName name="SATSDataFile" localSheetId="32">[3]Home!#REF!</definedName>
    <definedName name="SATSDataFile" localSheetId="30">[3]Home!#REF!</definedName>
    <definedName name="SATSDataFile" localSheetId="31">[3]Home!#REF!</definedName>
    <definedName name="SATSDataFile" localSheetId="34">[3]Home!#REF!</definedName>
    <definedName name="SATSDataFile" localSheetId="33">[3]Home!#REF!</definedName>
    <definedName name="SATSDataFile" localSheetId="36">[3]Home!#REF!</definedName>
    <definedName name="SATSDataFile" localSheetId="35">[3]Home!#REF!</definedName>
    <definedName name="SATSDataFile" localSheetId="39">[2]Home!#REF!</definedName>
    <definedName name="SATSDataFile" localSheetId="37">[2]Home!#REF!</definedName>
    <definedName name="SATSDataFile" localSheetId="38">[2]Home!#REF!</definedName>
    <definedName name="SATSDataFile" localSheetId="41">[2]Home!#REF!</definedName>
    <definedName name="SATSDataFile" localSheetId="40">[2]Home!#REF!</definedName>
    <definedName name="SATSDataFile" localSheetId="43">[2]Home!#REF!</definedName>
    <definedName name="SATSDataFile" localSheetId="42">[2]Home!#REF!</definedName>
    <definedName name="SATSDataFile" localSheetId="46">[2]Home!#REF!</definedName>
    <definedName name="SATSDataFile" localSheetId="44">[2]Home!#REF!</definedName>
    <definedName name="SATSDataFile" localSheetId="45">[2]Home!#REF!</definedName>
    <definedName name="SATSDataFile" localSheetId="3">[3]Home!#REF!</definedName>
    <definedName name="SATSDataFile" localSheetId="4">[1]Home!#REF!</definedName>
    <definedName name="SATSDataFile" localSheetId="5">[1]Home!#REF!</definedName>
    <definedName name="SATSDataFile" localSheetId="6">[1]Home!#REF!</definedName>
    <definedName name="SATSDataFile" localSheetId="7">[1]Home!#REF!</definedName>
    <definedName name="SATSDataFile" localSheetId="8">[1]Home!#REF!</definedName>
    <definedName name="SATSDataFile" localSheetId="0">[4]Home!#REF!</definedName>
    <definedName name="SATSDataFile">[3]Home!#REF!</definedName>
    <definedName name="SurveyChoice" localSheetId="47">[1]Home!$C$5</definedName>
    <definedName name="SurveyChoice" localSheetId="48">[1]Home!$C$5</definedName>
    <definedName name="SurveyChoice" localSheetId="49">[1]Home!$C$5</definedName>
    <definedName name="SurveyChoice" localSheetId="50">[1]Home!$C$5</definedName>
    <definedName name="SurveyChoice" localSheetId="51">[1]Home!$C$5</definedName>
    <definedName name="SurveyChoice" localSheetId="9">[1]Home!$C$5</definedName>
    <definedName name="SurveyChoice" localSheetId="10">[1]Home!$C$5</definedName>
    <definedName name="SurveyChoice" localSheetId="14">[1]Home!$C$5</definedName>
    <definedName name="SurveyChoice" localSheetId="11">[1]Home!$C$5</definedName>
    <definedName name="SurveyChoice" localSheetId="12">[1]Home!$C$5</definedName>
    <definedName name="SurveyChoice" localSheetId="13">[1]Home!$C$5</definedName>
    <definedName name="SurveyChoice" localSheetId="15">[1]Home!$C$5</definedName>
    <definedName name="SurveyChoice" localSheetId="16">[1]Home!$C$5</definedName>
    <definedName name="SurveyChoice" localSheetId="17">[1]Home!$C$5</definedName>
    <definedName name="SurveyChoice" localSheetId="21">[1]Home!$C$5</definedName>
    <definedName name="SurveyChoice" localSheetId="18">[1]Home!$C$5</definedName>
    <definedName name="SurveyChoice" localSheetId="19">[1]Home!$C$5</definedName>
    <definedName name="SurveyChoice" localSheetId="20">[1]Home!$C$5</definedName>
    <definedName name="SurveyChoice" localSheetId="22">[1]Home!$C$5</definedName>
    <definedName name="SurveyChoice" localSheetId="1">[1]Home!$C$5</definedName>
    <definedName name="SurveyChoice" localSheetId="23">[1]Home!$C$5</definedName>
    <definedName name="SurveyChoice" localSheetId="24">[1]Home!$C$5</definedName>
    <definedName name="SurveyChoice" localSheetId="26">[2]Home!$C$5</definedName>
    <definedName name="SurveyChoice" localSheetId="27">[2]Home!$C$5</definedName>
    <definedName name="SurveyChoice" localSheetId="39">[2]Home!$C$5</definedName>
    <definedName name="SurveyChoice" localSheetId="37">[2]Home!$C$5</definedName>
    <definedName name="SurveyChoice" localSheetId="38">[2]Home!$C$5</definedName>
    <definedName name="SurveyChoice" localSheetId="41">[2]Home!$C$5</definedName>
    <definedName name="SurveyChoice" localSheetId="40">[2]Home!$C$5</definedName>
    <definedName name="SurveyChoice" localSheetId="43">[2]Home!$C$5</definedName>
    <definedName name="SurveyChoice" localSheetId="42">[2]Home!$C$5</definedName>
    <definedName name="SurveyChoice" localSheetId="46">[2]Home!$C$5</definedName>
    <definedName name="SurveyChoice" localSheetId="44">[2]Home!$C$5</definedName>
    <definedName name="SurveyChoice" localSheetId="45">[2]Home!$C$5</definedName>
    <definedName name="SurveyChoice" localSheetId="4">[1]Home!$C$5</definedName>
    <definedName name="SurveyChoice" localSheetId="5">[1]Home!$C$5</definedName>
    <definedName name="SurveyChoice" localSheetId="6">[1]Home!$C$5</definedName>
    <definedName name="SurveyChoice" localSheetId="7">[1]Home!$C$5</definedName>
    <definedName name="SurveyChoice" localSheetId="8">[1]Home!$C$5</definedName>
    <definedName name="SurveyChoice" localSheetId="0">[4]Home!$C$5</definedName>
    <definedName name="SurveyChoice">[3]Home!$C$5</definedName>
    <definedName name="SurveyID" localSheetId="47">[1]Settings!$C$4</definedName>
    <definedName name="SurveyID" localSheetId="48">[1]Settings!$C$4</definedName>
    <definedName name="SurveyID" localSheetId="49">[1]Settings!$C$4</definedName>
    <definedName name="SurveyID" localSheetId="50">[1]Settings!$C$4</definedName>
    <definedName name="SurveyID" localSheetId="51">[1]Settings!$C$4</definedName>
    <definedName name="SurveyID" localSheetId="9">[1]Settings!$C$4</definedName>
    <definedName name="SurveyID" localSheetId="10">[1]Settings!$C$4</definedName>
    <definedName name="SurveyID" localSheetId="14">[1]Settings!$C$4</definedName>
    <definedName name="SurveyID" localSheetId="11">[1]Settings!$C$4</definedName>
    <definedName name="SurveyID" localSheetId="12">[1]Settings!$C$4</definedName>
    <definedName name="SurveyID" localSheetId="13">[1]Settings!$C$4</definedName>
    <definedName name="SurveyID" localSheetId="15">[1]Settings!$C$4</definedName>
    <definedName name="SurveyID" localSheetId="16">[1]Settings!$C$4</definedName>
    <definedName name="SurveyID" localSheetId="17">[1]Settings!$C$4</definedName>
    <definedName name="SurveyID" localSheetId="21">[1]Settings!$C$4</definedName>
    <definedName name="SurveyID" localSheetId="18">[1]Settings!$C$4</definedName>
    <definedName name="SurveyID" localSheetId="19">[1]Settings!$C$4</definedName>
    <definedName name="SurveyID" localSheetId="20">[1]Settings!$C$4</definedName>
    <definedName name="SurveyID" localSheetId="22">[1]Settings!$C$4</definedName>
    <definedName name="SurveyID" localSheetId="1">[1]Settings!$C$4</definedName>
    <definedName name="SurveyID" localSheetId="23">[1]Settings!$C$4</definedName>
    <definedName name="SurveyID" localSheetId="24">[1]Settings!$C$4</definedName>
    <definedName name="SurveyID" localSheetId="26">[2]Settings!$C$4</definedName>
    <definedName name="SurveyID" localSheetId="27">[2]Settings!$C$4</definedName>
    <definedName name="SurveyID" localSheetId="39">[2]Settings!$C$4</definedName>
    <definedName name="SurveyID" localSheetId="37">[2]Settings!$C$4</definedName>
    <definedName name="SurveyID" localSheetId="38">[2]Settings!$C$4</definedName>
    <definedName name="SurveyID" localSheetId="41">[2]Settings!$C$4</definedName>
    <definedName name="SurveyID" localSheetId="40">[2]Settings!$C$4</definedName>
    <definedName name="SurveyID" localSheetId="43">[2]Settings!$C$4</definedName>
    <definedName name="SurveyID" localSheetId="42">[2]Settings!$C$4</definedName>
    <definedName name="SurveyID" localSheetId="46">[2]Settings!$C$4</definedName>
    <definedName name="SurveyID" localSheetId="44">[2]Settings!$C$4</definedName>
    <definedName name="SurveyID" localSheetId="45">[2]Settings!$C$4</definedName>
    <definedName name="SurveyID" localSheetId="4">[1]Settings!$C$4</definedName>
    <definedName name="SurveyID" localSheetId="5">[1]Settings!$C$4</definedName>
    <definedName name="SurveyID" localSheetId="6">[1]Settings!$C$4</definedName>
    <definedName name="SurveyID" localSheetId="7">[1]Settings!$C$4</definedName>
    <definedName name="SurveyID" localSheetId="8">[1]Settings!$C$4</definedName>
    <definedName name="SurveyID" localSheetId="0">[4]Settings!$C$4</definedName>
    <definedName name="SurveyID">[3]Settings!$C$4</definedName>
    <definedName name="WSname" localSheetId="47">[1]Home!#REF!</definedName>
    <definedName name="WSname" localSheetId="48">[1]Home!#REF!</definedName>
    <definedName name="WSname" localSheetId="49">[1]Home!#REF!</definedName>
    <definedName name="WSname" localSheetId="50">[1]Home!#REF!</definedName>
    <definedName name="WSname" localSheetId="51">[1]Home!#REF!</definedName>
    <definedName name="WSname" localSheetId="9">[1]Home!#REF!</definedName>
    <definedName name="WSname" localSheetId="10">[1]Home!#REF!</definedName>
    <definedName name="WSname" localSheetId="14">[1]Home!#REF!</definedName>
    <definedName name="WSname" localSheetId="11">[1]Home!#REF!</definedName>
    <definedName name="WSname" localSheetId="12">[1]Home!#REF!</definedName>
    <definedName name="WSname" localSheetId="13">[1]Home!#REF!</definedName>
    <definedName name="WSname" localSheetId="15">[1]Home!#REF!</definedName>
    <definedName name="WSname" localSheetId="16">[1]Home!#REF!</definedName>
    <definedName name="WSname" localSheetId="17">[1]Home!#REF!</definedName>
    <definedName name="WSname" localSheetId="21">[1]Home!#REF!</definedName>
    <definedName name="WSname" localSheetId="18">[1]Home!#REF!</definedName>
    <definedName name="WSname" localSheetId="19">[1]Home!#REF!</definedName>
    <definedName name="WSname" localSheetId="20">[1]Home!#REF!</definedName>
    <definedName name="WSname" localSheetId="22">[1]Home!#REF!</definedName>
    <definedName name="WSname" localSheetId="1">[1]Home!#REF!</definedName>
    <definedName name="WSname" localSheetId="23">[1]Home!#REF!</definedName>
    <definedName name="WSname" localSheetId="24">[1]Home!#REF!</definedName>
    <definedName name="WSname" localSheetId="26">[2]Home!#REF!</definedName>
    <definedName name="WSname" localSheetId="27">[2]Home!#REF!</definedName>
    <definedName name="WSname" localSheetId="32">[3]Home!#REF!</definedName>
    <definedName name="WSname" localSheetId="30">[3]Home!#REF!</definedName>
    <definedName name="WSname" localSheetId="31">[3]Home!#REF!</definedName>
    <definedName name="WSname" localSheetId="34">[3]Home!#REF!</definedName>
    <definedName name="WSname" localSheetId="33">[3]Home!#REF!</definedName>
    <definedName name="WSname" localSheetId="36">[3]Home!#REF!</definedName>
    <definedName name="WSname" localSheetId="35">[3]Home!#REF!</definedName>
    <definedName name="WSname" localSheetId="39">[2]Home!#REF!</definedName>
    <definedName name="WSname" localSheetId="37">[2]Home!#REF!</definedName>
    <definedName name="WSname" localSheetId="38">[2]Home!#REF!</definedName>
    <definedName name="WSname" localSheetId="41">[2]Home!#REF!</definedName>
    <definedName name="WSname" localSheetId="40">[2]Home!#REF!</definedName>
    <definedName name="WSname" localSheetId="43">[2]Home!#REF!</definedName>
    <definedName name="WSname" localSheetId="42">[2]Home!#REF!</definedName>
    <definedName name="WSname" localSheetId="46">[2]Home!#REF!</definedName>
    <definedName name="WSname" localSheetId="44">[2]Home!#REF!</definedName>
    <definedName name="WSname" localSheetId="45">[2]Home!#REF!</definedName>
    <definedName name="WSname" localSheetId="3">[3]Home!#REF!</definedName>
    <definedName name="WSname" localSheetId="4">[1]Home!#REF!</definedName>
    <definedName name="WSname" localSheetId="5">[1]Home!#REF!</definedName>
    <definedName name="WSname" localSheetId="6">[1]Home!#REF!</definedName>
    <definedName name="WSname" localSheetId="7">[1]Home!#REF!</definedName>
    <definedName name="WSname" localSheetId="8">[1]Home!#REF!</definedName>
    <definedName name="WSname" localSheetId="0">[4]Home!#REF!</definedName>
    <definedName name="WSname">[3]Home!#REF!</definedName>
    <definedName name="WSRange" localSheetId="47">[1]Home!#REF!</definedName>
    <definedName name="WSRange" localSheetId="48">[1]Home!#REF!</definedName>
    <definedName name="WSRange" localSheetId="49">[1]Home!#REF!</definedName>
    <definedName name="WSRange" localSheetId="50">[1]Home!#REF!</definedName>
    <definedName name="WSRange" localSheetId="51">[1]Home!#REF!</definedName>
    <definedName name="WSRange" localSheetId="9">[1]Home!#REF!</definedName>
    <definedName name="WSRange" localSheetId="10">[1]Home!#REF!</definedName>
    <definedName name="WSRange" localSheetId="14">[1]Home!#REF!</definedName>
    <definedName name="WSRange" localSheetId="11">[1]Home!#REF!</definedName>
    <definedName name="WSRange" localSheetId="12">[1]Home!#REF!</definedName>
    <definedName name="WSRange" localSheetId="13">[1]Home!#REF!</definedName>
    <definedName name="WSRange" localSheetId="15">[1]Home!#REF!</definedName>
    <definedName name="WSRange" localSheetId="16">[1]Home!#REF!</definedName>
    <definedName name="WSRange" localSheetId="17">[1]Home!#REF!</definedName>
    <definedName name="WSRange" localSheetId="21">[1]Home!#REF!</definedName>
    <definedName name="WSRange" localSheetId="18">[1]Home!#REF!</definedName>
    <definedName name="WSRange" localSheetId="19">[1]Home!#REF!</definedName>
    <definedName name="WSRange" localSheetId="20">[1]Home!#REF!</definedName>
    <definedName name="WSRange" localSheetId="22">[1]Home!#REF!</definedName>
    <definedName name="WSRange" localSheetId="1">[1]Home!#REF!</definedName>
    <definedName name="WSRange" localSheetId="23">[1]Home!#REF!</definedName>
    <definedName name="WSRange" localSheetId="24">[1]Home!#REF!</definedName>
    <definedName name="WSRange" localSheetId="26">[2]Home!#REF!</definedName>
    <definedName name="WSRange" localSheetId="27">[2]Home!#REF!</definedName>
    <definedName name="WSRange" localSheetId="32">[3]Home!#REF!</definedName>
    <definedName name="WSRange" localSheetId="30">[3]Home!#REF!</definedName>
    <definedName name="WSRange" localSheetId="31">[3]Home!#REF!</definedName>
    <definedName name="WSRange" localSheetId="34">[3]Home!#REF!</definedName>
    <definedName name="WSRange" localSheetId="33">[3]Home!#REF!</definedName>
    <definedName name="WSRange" localSheetId="36">[3]Home!#REF!</definedName>
    <definedName name="WSRange" localSheetId="35">[3]Home!#REF!</definedName>
    <definedName name="WSRange" localSheetId="39">[2]Home!#REF!</definedName>
    <definedName name="WSRange" localSheetId="37">[2]Home!#REF!</definedName>
    <definedName name="WSRange" localSheetId="38">[2]Home!#REF!</definedName>
    <definedName name="WSRange" localSheetId="41">[2]Home!#REF!</definedName>
    <definedName name="WSRange" localSheetId="40">[2]Home!#REF!</definedName>
    <definedName name="WSRange" localSheetId="43">[2]Home!#REF!</definedName>
    <definedName name="WSRange" localSheetId="42">[2]Home!#REF!</definedName>
    <definedName name="WSRange" localSheetId="46">[2]Home!#REF!</definedName>
    <definedName name="WSRange" localSheetId="44">[2]Home!#REF!</definedName>
    <definedName name="WSRange" localSheetId="45">[2]Home!#REF!</definedName>
    <definedName name="WSRange" localSheetId="3">[3]Home!#REF!</definedName>
    <definedName name="WSRange" localSheetId="4">[1]Home!#REF!</definedName>
    <definedName name="WSRange" localSheetId="5">[1]Home!#REF!</definedName>
    <definedName name="WSRange" localSheetId="6">[1]Home!#REF!</definedName>
    <definedName name="WSRange" localSheetId="7">[1]Home!#REF!</definedName>
    <definedName name="WSRange" localSheetId="8">[1]Home!#REF!</definedName>
    <definedName name="WSRange" localSheetId="0">[4]Home!#REF!</definedName>
    <definedName name="WSRange">[3]Home!#REF!</definedName>
    <definedName name="Year" localSheetId="47">#REF!</definedName>
    <definedName name="Year" localSheetId="48">#REF!</definedName>
    <definedName name="Year" localSheetId="49">#REF!</definedName>
    <definedName name="Year" localSheetId="50">#REF!</definedName>
    <definedName name="Year" localSheetId="51">#REF!</definedName>
    <definedName name="Year" localSheetId="9">#REF!</definedName>
    <definedName name="Year" localSheetId="10">#REF!</definedName>
    <definedName name="Year" localSheetId="14">#REF!</definedName>
    <definedName name="Year" localSheetId="11">#REF!</definedName>
    <definedName name="Year" localSheetId="12">#REF!</definedName>
    <definedName name="Year" localSheetId="13">#REF!</definedName>
    <definedName name="Year" localSheetId="15">#REF!</definedName>
    <definedName name="Year" localSheetId="16">#REF!</definedName>
    <definedName name="Year" localSheetId="17">#REF!</definedName>
    <definedName name="Year" localSheetId="21">#REF!</definedName>
    <definedName name="Year" localSheetId="18">#REF!</definedName>
    <definedName name="Year" localSheetId="19">#REF!</definedName>
    <definedName name="Year" localSheetId="20">#REF!</definedName>
    <definedName name="Year" localSheetId="22">#REF!</definedName>
    <definedName name="Year" localSheetId="1">#REF!</definedName>
    <definedName name="Year" localSheetId="26">#REF!</definedName>
    <definedName name="Year" localSheetId="27">#REF!</definedName>
    <definedName name="Year" localSheetId="32">#REF!</definedName>
    <definedName name="Year" localSheetId="30">#REF!</definedName>
    <definedName name="Year" localSheetId="31">#REF!</definedName>
    <definedName name="Year" localSheetId="34">#REF!</definedName>
    <definedName name="Year" localSheetId="33">#REF!</definedName>
    <definedName name="Year" localSheetId="36">#REF!</definedName>
    <definedName name="Year" localSheetId="35">#REF!</definedName>
    <definedName name="Year" localSheetId="39">#REF!</definedName>
    <definedName name="Year" localSheetId="37">#REF!</definedName>
    <definedName name="Year" localSheetId="38">#REF!</definedName>
    <definedName name="Year" localSheetId="41">#REF!</definedName>
    <definedName name="Year" localSheetId="40">#REF!</definedName>
    <definedName name="Year" localSheetId="43">#REF!</definedName>
    <definedName name="Year" localSheetId="42">#REF!</definedName>
    <definedName name="Year" localSheetId="46">#REF!</definedName>
    <definedName name="Year" localSheetId="44">#REF!</definedName>
    <definedName name="Year" localSheetId="45">#REF!</definedName>
    <definedName name="Year" localSheetId="3">#REF!</definedName>
    <definedName name="Year" localSheetId="4">#REF!</definedName>
    <definedName name="Year" localSheetId="5">#REF!</definedName>
    <definedName name="Year" localSheetId="6">#REF!</definedName>
    <definedName name="Year" localSheetId="7">#REF!</definedName>
    <definedName name="Year" localSheetId="8">#REF!</definedName>
    <definedName name="Year" localSheetId="0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1" i="62" l="1"/>
  <c r="AB21" i="62"/>
  <c r="V37" i="63"/>
  <c r="W37" i="63"/>
  <c r="X37" i="63"/>
  <c r="Y37" i="63"/>
  <c r="Z37" i="63"/>
  <c r="AA37" i="63"/>
  <c r="AB37" i="63"/>
  <c r="AC37" i="63"/>
  <c r="AD37" i="63"/>
  <c r="AE37" i="63"/>
  <c r="AF37" i="63"/>
  <c r="U37" i="63"/>
  <c r="V35" i="63"/>
  <c r="W35" i="63"/>
  <c r="X35" i="63"/>
  <c r="Y35" i="63"/>
  <c r="Z35" i="63"/>
  <c r="AA35" i="63"/>
  <c r="AB35" i="63"/>
  <c r="AC35" i="63"/>
  <c r="AD35" i="63"/>
  <c r="AE35" i="63"/>
  <c r="AF35" i="63"/>
  <c r="U35" i="63"/>
  <c r="V104" i="62"/>
  <c r="W104" i="62"/>
  <c r="X104" i="62"/>
  <c r="Y104" i="62"/>
  <c r="Z104" i="62"/>
  <c r="AA104" i="62"/>
  <c r="AB104" i="62"/>
  <c r="AC104" i="62"/>
  <c r="AD104" i="62"/>
  <c r="AE104" i="62"/>
  <c r="AF104" i="62"/>
  <c r="AG104" i="62"/>
  <c r="AH104" i="62"/>
  <c r="AI104" i="62"/>
  <c r="AJ104" i="62"/>
  <c r="U104" i="62"/>
  <c r="AC61" i="62"/>
  <c r="AE61" i="62"/>
  <c r="AB61" i="62"/>
  <c r="AE60" i="62"/>
  <c r="AF60" i="62"/>
  <c r="AG60" i="62"/>
  <c r="AD60" i="62"/>
  <c r="AJ89" i="63" l="1"/>
  <c r="AI89" i="63"/>
  <c r="AH89" i="63"/>
  <c r="AG89" i="63"/>
  <c r="AF89" i="63"/>
  <c r="AE89" i="63"/>
  <c r="AD89" i="63"/>
  <c r="AC89" i="63"/>
  <c r="AB89" i="63"/>
  <c r="AA89" i="63"/>
  <c r="Y89" i="63"/>
  <c r="X89" i="63"/>
  <c r="W89" i="63"/>
  <c r="V89" i="63"/>
  <c r="U89" i="63"/>
  <c r="AJ87" i="63"/>
  <c r="AI87" i="63"/>
  <c r="AH87" i="63"/>
  <c r="AG87" i="63"/>
  <c r="AF87" i="63"/>
  <c r="AE87" i="63"/>
  <c r="AD87" i="63"/>
  <c r="AC87" i="63"/>
  <c r="AB87" i="63"/>
  <c r="AA87" i="63"/>
  <c r="Y87" i="63"/>
  <c r="X87" i="63"/>
  <c r="W87" i="63"/>
  <c r="V87" i="63"/>
  <c r="U87" i="63"/>
  <c r="AJ85" i="63"/>
  <c r="AI85" i="63"/>
  <c r="AH85" i="63"/>
  <c r="AG85" i="63"/>
  <c r="AF85" i="63"/>
  <c r="AE85" i="63"/>
  <c r="AD85" i="63"/>
  <c r="AC85" i="63"/>
  <c r="AB85" i="63"/>
  <c r="AA85" i="63"/>
  <c r="Y85" i="63"/>
  <c r="X85" i="63"/>
  <c r="W85" i="63"/>
  <c r="V85" i="63"/>
  <c r="AG83" i="63"/>
  <c r="AF83" i="63"/>
  <c r="AE83" i="63"/>
  <c r="AD83" i="63"/>
  <c r="AA83" i="63"/>
  <c r="AA81" i="63"/>
  <c r="Y81" i="63"/>
  <c r="X81" i="63"/>
  <c r="W81" i="63"/>
  <c r="V81" i="63"/>
  <c r="U81" i="63"/>
  <c r="AJ79" i="63"/>
  <c r="AI79" i="63"/>
  <c r="AH79" i="63"/>
  <c r="AG79" i="63"/>
  <c r="AF79" i="63"/>
  <c r="AE79" i="63"/>
  <c r="AD79" i="63"/>
  <c r="AC79" i="63"/>
  <c r="AB79" i="63"/>
  <c r="AA79" i="63"/>
  <c r="Y79" i="63"/>
  <c r="X79" i="63"/>
  <c r="AJ77" i="63"/>
  <c r="AI77" i="63"/>
  <c r="AH77" i="63"/>
  <c r="AG77" i="63"/>
  <c r="AF77" i="63"/>
  <c r="AE77" i="63"/>
  <c r="AD77" i="63"/>
  <c r="AC77" i="63"/>
  <c r="AB77" i="63"/>
  <c r="AA77" i="63"/>
  <c r="Y77" i="63"/>
  <c r="X77" i="63"/>
  <c r="W77" i="63"/>
  <c r="V77" i="63"/>
  <c r="U77" i="63"/>
  <c r="AJ75" i="63"/>
  <c r="AI75" i="63"/>
  <c r="AH75" i="63"/>
  <c r="AG75" i="63"/>
  <c r="AF75" i="63"/>
  <c r="AE75" i="63"/>
  <c r="AD75" i="63"/>
  <c r="AC75" i="63"/>
  <c r="AB75" i="63"/>
  <c r="AA75" i="63"/>
  <c r="Y75" i="63"/>
  <c r="X75" i="63"/>
  <c r="W75" i="63"/>
  <c r="V75" i="63"/>
  <c r="U75" i="63"/>
  <c r="AJ73" i="63"/>
  <c r="AI73" i="63"/>
  <c r="AH73" i="63"/>
  <c r="AG73" i="63"/>
  <c r="AF73" i="63"/>
  <c r="AE73" i="63"/>
  <c r="AD73" i="63"/>
  <c r="AC73" i="63"/>
  <c r="AB73" i="63"/>
  <c r="AA73" i="63"/>
  <c r="Y73" i="63"/>
  <c r="X73" i="63"/>
  <c r="W73" i="63"/>
  <c r="V73" i="63"/>
  <c r="AJ63" i="63"/>
  <c r="AI63" i="63"/>
  <c r="AH63" i="63"/>
  <c r="AG63" i="63"/>
  <c r="AF63" i="63"/>
  <c r="AE63" i="63"/>
  <c r="AD63" i="63"/>
  <c r="AC63" i="63"/>
  <c r="AB63" i="63"/>
  <c r="AA63" i="63"/>
  <c r="Y63" i="63"/>
  <c r="X63" i="63"/>
  <c r="W63" i="63"/>
  <c r="V63" i="63"/>
  <c r="U63" i="63"/>
  <c r="AJ61" i="63"/>
  <c r="AI61" i="63"/>
  <c r="AH61" i="63"/>
  <c r="AG61" i="63"/>
  <c r="AF61" i="63"/>
  <c r="AE61" i="63"/>
  <c r="AD61" i="63"/>
  <c r="AC61" i="63"/>
  <c r="AB61" i="63"/>
  <c r="AA61" i="63"/>
  <c r="Y61" i="63"/>
  <c r="X61" i="63"/>
  <c r="W61" i="63"/>
  <c r="V61" i="63"/>
  <c r="U61" i="63"/>
  <c r="AJ59" i="63"/>
  <c r="AI59" i="63"/>
  <c r="AH59" i="63"/>
  <c r="AG59" i="63"/>
  <c r="AF59" i="63"/>
  <c r="AE59" i="63"/>
  <c r="AD59" i="63"/>
  <c r="AC59" i="63"/>
  <c r="AB59" i="63"/>
  <c r="AA59" i="63"/>
  <c r="Y59" i="63"/>
  <c r="X59" i="63"/>
  <c r="W59" i="63"/>
  <c r="V59" i="63"/>
  <c r="AG57" i="63"/>
  <c r="AF57" i="63"/>
  <c r="AE57" i="63"/>
  <c r="AD57" i="63"/>
  <c r="AA57" i="63"/>
  <c r="AA55" i="63"/>
  <c r="Y55" i="63"/>
  <c r="X55" i="63"/>
  <c r="W55" i="63"/>
  <c r="V55" i="63"/>
  <c r="U55" i="63"/>
  <c r="AJ53" i="63"/>
  <c r="AI53" i="63"/>
  <c r="AH53" i="63"/>
  <c r="AG53" i="63"/>
  <c r="AF53" i="63"/>
  <c r="AE53" i="63"/>
  <c r="AD53" i="63"/>
  <c r="AC53" i="63"/>
  <c r="AB53" i="63"/>
  <c r="AA53" i="63"/>
  <c r="Y53" i="63"/>
  <c r="X53" i="63"/>
  <c r="AJ51" i="63"/>
  <c r="AI51" i="63"/>
  <c r="AH51" i="63"/>
  <c r="AG51" i="63"/>
  <c r="AF51" i="63"/>
  <c r="AE51" i="63"/>
  <c r="AD51" i="63"/>
  <c r="AC51" i="63"/>
  <c r="AB51" i="63"/>
  <c r="AA51" i="63"/>
  <c r="Y51" i="63"/>
  <c r="X51" i="63"/>
  <c r="W51" i="63"/>
  <c r="V51" i="63"/>
  <c r="U51" i="63"/>
  <c r="AJ49" i="63"/>
  <c r="AI49" i="63"/>
  <c r="AH49" i="63"/>
  <c r="AG49" i="63"/>
  <c r="AF49" i="63"/>
  <c r="AE49" i="63"/>
  <c r="AD49" i="63"/>
  <c r="AC49" i="63"/>
  <c r="AB49" i="63"/>
  <c r="AA49" i="63"/>
  <c r="Y49" i="63"/>
  <c r="X49" i="63"/>
  <c r="W49" i="63"/>
  <c r="V49" i="63"/>
  <c r="U49" i="63"/>
  <c r="AJ47" i="63"/>
  <c r="AI47" i="63"/>
  <c r="AH47" i="63"/>
  <c r="AG47" i="63"/>
  <c r="AF47" i="63"/>
  <c r="AE47" i="63"/>
  <c r="AD47" i="63"/>
  <c r="AC47" i="63"/>
  <c r="AB47" i="63"/>
  <c r="AA47" i="63"/>
  <c r="Y47" i="63"/>
  <c r="X47" i="63"/>
  <c r="W47" i="63"/>
  <c r="V47" i="63"/>
  <c r="AF29" i="63"/>
  <c r="AE29" i="63"/>
  <c r="AD29" i="63"/>
  <c r="AC29" i="63"/>
  <c r="AB29" i="63"/>
  <c r="AA29" i="63"/>
  <c r="Z29" i="63"/>
  <c r="Y29" i="63"/>
  <c r="X29" i="63"/>
  <c r="W29" i="63"/>
  <c r="V29" i="63"/>
  <c r="U29" i="63"/>
  <c r="AF27" i="63"/>
  <c r="AE27" i="63"/>
  <c r="AD27" i="63"/>
  <c r="AC27" i="63"/>
  <c r="AA27" i="63"/>
  <c r="Z27" i="63"/>
  <c r="Y27" i="63"/>
  <c r="X27" i="63"/>
  <c r="W27" i="63"/>
  <c r="V27" i="63"/>
  <c r="U27" i="63"/>
  <c r="AF17" i="63"/>
  <c r="AE17" i="63"/>
  <c r="AD17" i="63"/>
  <c r="AC17" i="63"/>
  <c r="AB17" i="63"/>
  <c r="AA17" i="63"/>
  <c r="Z17" i="63"/>
  <c r="X17" i="63"/>
  <c r="W17" i="63"/>
  <c r="V17" i="63"/>
  <c r="U17" i="63"/>
  <c r="F17" i="63"/>
  <c r="Y17" i="63" s="1"/>
  <c r="AF15" i="63"/>
  <c r="AE15" i="63"/>
  <c r="AD15" i="63"/>
  <c r="AC15" i="63"/>
  <c r="AB15" i="63"/>
  <c r="AA15" i="63"/>
  <c r="Z15" i="63"/>
  <c r="Y15" i="63"/>
  <c r="X15" i="63"/>
  <c r="W15" i="63"/>
  <c r="V15" i="63"/>
  <c r="U15" i="63"/>
  <c r="AE13" i="63"/>
  <c r="AD13" i="63"/>
  <c r="AA13" i="63"/>
  <c r="Z13" i="63"/>
  <c r="X13" i="63"/>
  <c r="W13" i="63"/>
  <c r="V13" i="63"/>
  <c r="AD11" i="63"/>
  <c r="AC11" i="63"/>
  <c r="AA11" i="63"/>
  <c r="Z11" i="63"/>
  <c r="X11" i="63"/>
  <c r="W11" i="63"/>
  <c r="V11" i="63"/>
  <c r="U11" i="63"/>
  <c r="F11" i="63"/>
  <c r="Y11" i="63" s="1"/>
  <c r="AF9" i="63"/>
  <c r="AE9" i="63"/>
  <c r="AD9" i="63"/>
  <c r="AC9" i="63"/>
  <c r="AB9" i="63"/>
  <c r="AA9" i="63"/>
  <c r="Z9" i="63"/>
  <c r="X9" i="63"/>
  <c r="W9" i="63"/>
  <c r="V9" i="63"/>
  <c r="U9" i="63"/>
  <c r="F9" i="63"/>
  <c r="Y9" i="63" s="1"/>
  <c r="AF7" i="63"/>
  <c r="AE7" i="63"/>
  <c r="AD7" i="63"/>
  <c r="AC7" i="63"/>
  <c r="AA7" i="63"/>
  <c r="Z7" i="63"/>
  <c r="X7" i="63"/>
  <c r="W7" i="63"/>
  <c r="V7" i="63"/>
  <c r="U7" i="63"/>
  <c r="F7" i="63"/>
  <c r="Y7" i="63" s="1"/>
  <c r="AJ182" i="62"/>
  <c r="AI182" i="62"/>
  <c r="AH182" i="62"/>
  <c r="AG182" i="62"/>
  <c r="AF182" i="62"/>
  <c r="AE182" i="62"/>
  <c r="AD182" i="62"/>
  <c r="AC182" i="62"/>
  <c r="AB182" i="62"/>
  <c r="AA182" i="62"/>
  <c r="Z182" i="62"/>
  <c r="Y182" i="62"/>
  <c r="X182" i="62"/>
  <c r="W182" i="62"/>
  <c r="V182" i="62"/>
  <c r="U182" i="62"/>
  <c r="AJ180" i="62"/>
  <c r="AI180" i="62"/>
  <c r="AH180" i="62"/>
  <c r="AG180" i="62"/>
  <c r="AF180" i="62"/>
  <c r="AE180" i="62"/>
  <c r="AD180" i="62"/>
  <c r="AC180" i="62"/>
  <c r="AB180" i="62"/>
  <c r="AA180" i="62"/>
  <c r="Z180" i="62"/>
  <c r="Y180" i="62"/>
  <c r="X180" i="62"/>
  <c r="W180" i="62"/>
  <c r="V180" i="62"/>
  <c r="U180" i="62"/>
  <c r="AJ176" i="62"/>
  <c r="AI176" i="62"/>
  <c r="AH176" i="62"/>
  <c r="AG176" i="62"/>
  <c r="AJ174" i="62"/>
  <c r="AI174" i="62"/>
  <c r="AH174" i="62"/>
  <c r="V174" i="62"/>
  <c r="AJ172" i="62"/>
  <c r="AI172" i="62"/>
  <c r="AG172" i="62"/>
  <c r="AF172" i="62"/>
  <c r="AD172" i="62"/>
  <c r="AC172" i="62"/>
  <c r="AA172" i="62"/>
  <c r="Y172" i="62"/>
  <c r="X172" i="62"/>
  <c r="W172" i="62"/>
  <c r="V172" i="62"/>
  <c r="U172" i="62"/>
  <c r="AH170" i="62"/>
  <c r="AG170" i="62"/>
  <c r="AF170" i="62"/>
  <c r="AE170" i="62"/>
  <c r="AD170" i="62"/>
  <c r="AC170" i="62"/>
  <c r="Y170" i="62"/>
  <c r="X170" i="62"/>
  <c r="W170" i="62"/>
  <c r="V170" i="62"/>
  <c r="AJ168" i="62"/>
  <c r="AI168" i="62"/>
  <c r="AH168" i="62"/>
  <c r="AG168" i="62"/>
  <c r="AF168" i="62"/>
  <c r="AE168" i="62"/>
  <c r="AD168" i="62"/>
  <c r="AC168" i="62"/>
  <c r="AB168" i="62"/>
  <c r="AA168" i="62"/>
  <c r="Z168" i="62"/>
  <c r="Y168" i="62"/>
  <c r="X168" i="62"/>
  <c r="W168" i="62"/>
  <c r="V168" i="62"/>
  <c r="U168" i="62"/>
  <c r="AJ166" i="62"/>
  <c r="AI166" i="62"/>
  <c r="AH166" i="62"/>
  <c r="AG166" i="62"/>
  <c r="AF166" i="62"/>
  <c r="AE166" i="62"/>
  <c r="AD166" i="62"/>
  <c r="AC166" i="62"/>
  <c r="AB166" i="62"/>
  <c r="AA166" i="62"/>
  <c r="Z166" i="62"/>
  <c r="Y166" i="62"/>
  <c r="X166" i="62"/>
  <c r="W166" i="62"/>
  <c r="V166" i="62"/>
  <c r="U166" i="62"/>
  <c r="AJ156" i="62"/>
  <c r="AI156" i="62"/>
  <c r="AH156" i="62"/>
  <c r="AG156" i="62"/>
  <c r="AF156" i="62"/>
  <c r="AE156" i="62"/>
  <c r="AD156" i="62"/>
  <c r="AC156" i="62"/>
  <c r="AB156" i="62"/>
  <c r="AA156" i="62"/>
  <c r="Z156" i="62"/>
  <c r="Y156" i="62"/>
  <c r="X156" i="62"/>
  <c r="W156" i="62"/>
  <c r="V156" i="62"/>
  <c r="U156" i="62"/>
  <c r="AJ154" i="62"/>
  <c r="AI154" i="62"/>
  <c r="AH154" i="62"/>
  <c r="AG154" i="62"/>
  <c r="AF154" i="62"/>
  <c r="AE154" i="62"/>
  <c r="AD154" i="62"/>
  <c r="AB154" i="62"/>
  <c r="AA154" i="62"/>
  <c r="Z154" i="62"/>
  <c r="Y154" i="62"/>
  <c r="X154" i="62"/>
  <c r="W154" i="62"/>
  <c r="V154" i="62"/>
  <c r="U154" i="62"/>
  <c r="AI152" i="62"/>
  <c r="AG152" i="62"/>
  <c r="AF152" i="62"/>
  <c r="AE152" i="62"/>
  <c r="AD152" i="62"/>
  <c r="AB152" i="62"/>
  <c r="AA152" i="62"/>
  <c r="Z152" i="62"/>
  <c r="Y152" i="62"/>
  <c r="X152" i="62"/>
  <c r="W152" i="62"/>
  <c r="V152" i="62"/>
  <c r="U152" i="62"/>
  <c r="J152" i="62"/>
  <c r="AC152" i="62" s="1"/>
  <c r="AJ150" i="62"/>
  <c r="AI150" i="62"/>
  <c r="AH150" i="62"/>
  <c r="AG150" i="62"/>
  <c r="AF150" i="62"/>
  <c r="AE150" i="62"/>
  <c r="AJ148" i="62"/>
  <c r="AI148" i="62"/>
  <c r="AH148" i="62"/>
  <c r="V148" i="62"/>
  <c r="J148" i="62"/>
  <c r="AJ146" i="62"/>
  <c r="AI146" i="62"/>
  <c r="AG146" i="62"/>
  <c r="AF146" i="62"/>
  <c r="AD146" i="62"/>
  <c r="AA146" i="62"/>
  <c r="Y146" i="62"/>
  <c r="X146" i="62"/>
  <c r="W146" i="62"/>
  <c r="V146" i="62"/>
  <c r="U146" i="62"/>
  <c r="J146" i="62"/>
  <c r="AC146" i="62" s="1"/>
  <c r="AI144" i="62"/>
  <c r="AH144" i="62"/>
  <c r="AG144" i="62"/>
  <c r="AF144" i="62"/>
  <c r="AE144" i="62"/>
  <c r="AD144" i="62"/>
  <c r="AC144" i="62"/>
  <c r="AB144" i="62"/>
  <c r="AA144" i="62"/>
  <c r="Y144" i="62"/>
  <c r="X144" i="62"/>
  <c r="W144" i="62"/>
  <c r="V144" i="62"/>
  <c r="AJ142" i="62"/>
  <c r="AI142" i="62"/>
  <c r="AH142" i="62"/>
  <c r="AG142" i="62"/>
  <c r="AF142" i="62"/>
  <c r="AE142" i="62"/>
  <c r="AD142" i="62"/>
  <c r="AB142" i="62"/>
  <c r="AA142" i="62"/>
  <c r="Z142" i="62"/>
  <c r="Y142" i="62"/>
  <c r="X142" i="62"/>
  <c r="W142" i="62"/>
  <c r="V142" i="62"/>
  <c r="U142" i="62"/>
  <c r="J142" i="62"/>
  <c r="AC142" i="62" s="1"/>
  <c r="AJ140" i="62"/>
  <c r="AI140" i="62"/>
  <c r="AH140" i="62"/>
  <c r="AG140" i="62"/>
  <c r="AF140" i="62"/>
  <c r="AE140" i="62"/>
  <c r="AD140" i="62"/>
  <c r="AB140" i="62"/>
  <c r="AA140" i="62"/>
  <c r="Z140" i="62"/>
  <c r="Y140" i="62"/>
  <c r="X140" i="62"/>
  <c r="W140" i="62"/>
  <c r="V140" i="62"/>
  <c r="U140" i="62"/>
  <c r="J140" i="62"/>
  <c r="AC140" i="62" s="1"/>
  <c r="AJ130" i="62"/>
  <c r="AI130" i="62"/>
  <c r="AH130" i="62"/>
  <c r="AG130" i="62"/>
  <c r="AF130" i="62"/>
  <c r="AE130" i="62"/>
  <c r="AD130" i="62"/>
  <c r="AC130" i="62"/>
  <c r="AB130" i="62"/>
  <c r="AA130" i="62"/>
  <c r="Z130" i="62"/>
  <c r="Y130" i="62"/>
  <c r="X130" i="62"/>
  <c r="W130" i="62"/>
  <c r="V130" i="62"/>
  <c r="U130" i="62"/>
  <c r="AJ128" i="62"/>
  <c r="AI128" i="62"/>
  <c r="AH128" i="62"/>
  <c r="AG128" i="62"/>
  <c r="AF128" i="62"/>
  <c r="AE128" i="62"/>
  <c r="AD128" i="62"/>
  <c r="AC128" i="62"/>
  <c r="AB128" i="62"/>
  <c r="AA128" i="62"/>
  <c r="Z128" i="62"/>
  <c r="Y128" i="62"/>
  <c r="X128" i="62"/>
  <c r="W128" i="62"/>
  <c r="V128" i="62"/>
  <c r="U128" i="62"/>
  <c r="AJ126" i="62"/>
  <c r="AI126" i="62"/>
  <c r="AH126" i="62"/>
  <c r="AG126" i="62"/>
  <c r="AF126" i="62"/>
  <c r="AE126" i="62"/>
  <c r="AD126" i="62"/>
  <c r="AC126" i="62"/>
  <c r="AB126" i="62"/>
  <c r="AA126" i="62"/>
  <c r="Z126" i="62"/>
  <c r="Y126" i="62"/>
  <c r="X126" i="62"/>
  <c r="W126" i="62"/>
  <c r="V126" i="62"/>
  <c r="U126" i="62"/>
  <c r="AJ124" i="62"/>
  <c r="AI124" i="62"/>
  <c r="AG124" i="62"/>
  <c r="AF124" i="62"/>
  <c r="AD124" i="62"/>
  <c r="AJ122" i="62"/>
  <c r="AI122" i="62"/>
  <c r="AH122" i="62"/>
  <c r="AG122" i="62"/>
  <c r="AF122" i="62"/>
  <c r="AE122" i="62"/>
  <c r="AD122" i="62"/>
  <c r="AC122" i="62"/>
  <c r="AB122" i="62"/>
  <c r="AA122" i="62"/>
  <c r="Z122" i="62"/>
  <c r="Y122" i="62"/>
  <c r="X122" i="62"/>
  <c r="W122" i="62"/>
  <c r="V122" i="62"/>
  <c r="U122" i="62"/>
  <c r="AI120" i="62"/>
  <c r="AH120" i="62"/>
  <c r="AG120" i="62"/>
  <c r="AF120" i="62"/>
  <c r="AE120" i="62"/>
  <c r="AD120" i="62"/>
  <c r="AC120" i="62"/>
  <c r="AB120" i="62"/>
  <c r="AA120" i="62"/>
  <c r="Z120" i="62"/>
  <c r="Y120" i="62"/>
  <c r="X120" i="62"/>
  <c r="W120" i="62"/>
  <c r="U120" i="62"/>
  <c r="AJ118" i="62"/>
  <c r="AI118" i="62"/>
  <c r="AH118" i="62"/>
  <c r="AG118" i="62"/>
  <c r="AF118" i="62"/>
  <c r="AE118" i="62"/>
  <c r="AD118" i="62"/>
  <c r="AC118" i="62"/>
  <c r="AB118" i="62"/>
  <c r="AA118" i="62"/>
  <c r="Z118" i="62"/>
  <c r="Y118" i="62"/>
  <c r="X118" i="62"/>
  <c r="W118" i="62"/>
  <c r="V118" i="62"/>
  <c r="U118" i="62"/>
  <c r="AJ116" i="62"/>
  <c r="AI116" i="62"/>
  <c r="AH116" i="62"/>
  <c r="AG116" i="62"/>
  <c r="AF116" i="62"/>
  <c r="AE116" i="62"/>
  <c r="AD116" i="62"/>
  <c r="AC116" i="62"/>
  <c r="AB116" i="62"/>
  <c r="AA116" i="62"/>
  <c r="Z116" i="62"/>
  <c r="Y116" i="62"/>
  <c r="X116" i="62"/>
  <c r="W116" i="62"/>
  <c r="V116" i="62"/>
  <c r="U116" i="62"/>
  <c r="AJ114" i="62"/>
  <c r="AI114" i="62"/>
  <c r="AH114" i="62"/>
  <c r="AG114" i="62"/>
  <c r="AF114" i="62"/>
  <c r="AE114" i="62"/>
  <c r="AD114" i="62"/>
  <c r="AC114" i="62"/>
  <c r="AB114" i="62"/>
  <c r="AA114" i="62"/>
  <c r="Z114" i="62"/>
  <c r="Y114" i="62"/>
  <c r="X114" i="62"/>
  <c r="W114" i="62"/>
  <c r="V114" i="62"/>
  <c r="U114" i="62"/>
  <c r="AJ102" i="62"/>
  <c r="AI102" i="62"/>
  <c r="AH102" i="62"/>
  <c r="AG102" i="62"/>
  <c r="AF102" i="62"/>
  <c r="AE102" i="62"/>
  <c r="AD102" i="62"/>
  <c r="AC102" i="62"/>
  <c r="AB102" i="62"/>
  <c r="AA102" i="62"/>
  <c r="Z102" i="62"/>
  <c r="Y102" i="62"/>
  <c r="X102" i="62"/>
  <c r="W102" i="62"/>
  <c r="V102" i="62"/>
  <c r="U102" i="62"/>
  <c r="AJ100" i="62"/>
  <c r="AI100" i="62"/>
  <c r="AH100" i="62"/>
  <c r="AG100" i="62"/>
  <c r="AF100" i="62"/>
  <c r="AE100" i="62"/>
  <c r="AD100" i="62"/>
  <c r="AB100" i="62"/>
  <c r="AA100" i="62"/>
  <c r="Z100" i="62"/>
  <c r="Y100" i="62"/>
  <c r="X100" i="62"/>
  <c r="W100" i="62"/>
  <c r="V100" i="62"/>
  <c r="U100" i="62"/>
  <c r="J100" i="62"/>
  <c r="AC100" i="62" s="1"/>
  <c r="AJ98" i="62"/>
  <c r="AI98" i="62"/>
  <c r="AG98" i="62"/>
  <c r="AF98" i="62"/>
  <c r="AD98" i="62"/>
  <c r="AJ96" i="62"/>
  <c r="AI96" i="62"/>
  <c r="AH96" i="62"/>
  <c r="AG96" i="62"/>
  <c r="AF96" i="62"/>
  <c r="AE96" i="62"/>
  <c r="AD96" i="62"/>
  <c r="AB96" i="62"/>
  <c r="AA96" i="62"/>
  <c r="Z96" i="62"/>
  <c r="Y96" i="62"/>
  <c r="X96" i="62"/>
  <c r="W96" i="62"/>
  <c r="V96" i="62"/>
  <c r="U96" i="62"/>
  <c r="J96" i="62"/>
  <c r="AC96" i="62" s="1"/>
  <c r="AI94" i="62"/>
  <c r="AH94" i="62"/>
  <c r="AG94" i="62"/>
  <c r="AF94" i="62"/>
  <c r="AE94" i="62"/>
  <c r="AD94" i="62"/>
  <c r="AB94" i="62"/>
  <c r="AA94" i="62"/>
  <c r="Z94" i="62"/>
  <c r="Y94" i="62"/>
  <c r="X94" i="62"/>
  <c r="W94" i="62"/>
  <c r="U94" i="62"/>
  <c r="J94" i="62"/>
  <c r="AC94" i="62" s="1"/>
  <c r="AJ92" i="62"/>
  <c r="AI92" i="62"/>
  <c r="AH92" i="62"/>
  <c r="AG92" i="62"/>
  <c r="AF92" i="62"/>
  <c r="AE92" i="62"/>
  <c r="AD92" i="62"/>
  <c r="AC92" i="62"/>
  <c r="AB92" i="62"/>
  <c r="AA92" i="62"/>
  <c r="Z92" i="62"/>
  <c r="Y92" i="62"/>
  <c r="X92" i="62"/>
  <c r="W92" i="62"/>
  <c r="V92" i="62"/>
  <c r="U92" i="62"/>
  <c r="AJ90" i="62"/>
  <c r="AI90" i="62"/>
  <c r="AH90" i="62"/>
  <c r="AG90" i="62"/>
  <c r="AF90" i="62"/>
  <c r="AE90" i="62"/>
  <c r="AD90" i="62"/>
  <c r="AB90" i="62"/>
  <c r="AA90" i="62"/>
  <c r="Z90" i="62"/>
  <c r="Y90" i="62"/>
  <c r="X90" i="62"/>
  <c r="W90" i="62"/>
  <c r="V90" i="62"/>
  <c r="U90" i="62"/>
  <c r="J90" i="62"/>
  <c r="AC90" i="62" s="1"/>
  <c r="AJ88" i="62"/>
  <c r="AI88" i="62"/>
  <c r="AH88" i="62"/>
  <c r="AG88" i="62"/>
  <c r="AF88" i="62"/>
  <c r="AE88" i="62"/>
  <c r="AD88" i="62"/>
  <c r="AB88" i="62"/>
  <c r="AA88" i="62"/>
  <c r="Z88" i="62"/>
  <c r="Y88" i="62"/>
  <c r="X88" i="62"/>
  <c r="W88" i="62"/>
  <c r="V88" i="62"/>
  <c r="U88" i="62"/>
  <c r="J88" i="62"/>
  <c r="AC88" i="62" s="1"/>
  <c r="AJ78" i="62"/>
  <c r="AI78" i="62"/>
  <c r="AH78" i="62"/>
  <c r="AG78" i="62"/>
  <c r="AF78" i="62"/>
  <c r="AE78" i="62"/>
  <c r="AD78" i="62"/>
  <c r="AC78" i="62"/>
  <c r="AB78" i="62"/>
  <c r="AA78" i="62"/>
  <c r="Z78" i="62"/>
  <c r="Y78" i="62"/>
  <c r="X78" i="62"/>
  <c r="W78" i="62"/>
  <c r="V78" i="62"/>
  <c r="U78" i="62"/>
  <c r="AJ76" i="62"/>
  <c r="AI76" i="62"/>
  <c r="AH76" i="62"/>
  <c r="AG76" i="62"/>
  <c r="AF76" i="62"/>
  <c r="AE76" i="62"/>
  <c r="AD76" i="62"/>
  <c r="AC76" i="62"/>
  <c r="AB76" i="62"/>
  <c r="AA76" i="62"/>
  <c r="Y76" i="62"/>
  <c r="X76" i="62"/>
  <c r="W76" i="62"/>
  <c r="V76" i="62"/>
  <c r="U76" i="62"/>
  <c r="AJ74" i="62"/>
  <c r="AI74" i="62"/>
  <c r="AH74" i="62"/>
  <c r="AG74" i="62"/>
  <c r="AF74" i="62"/>
  <c r="AE74" i="62"/>
  <c r="AD74" i="62"/>
  <c r="AC74" i="62"/>
  <c r="AB74" i="62"/>
  <c r="AA74" i="62"/>
  <c r="Y74" i="62"/>
  <c r="X74" i="62"/>
  <c r="W74" i="62"/>
  <c r="V74" i="62"/>
  <c r="AJ70" i="62"/>
  <c r="AI70" i="62"/>
  <c r="AH70" i="62"/>
  <c r="AG70" i="62"/>
  <c r="AF70" i="62"/>
  <c r="AE70" i="62"/>
  <c r="AD70" i="62"/>
  <c r="AJ68" i="62"/>
  <c r="AI68" i="62"/>
  <c r="AH68" i="62"/>
  <c r="AG68" i="62"/>
  <c r="AF68" i="62"/>
  <c r="AE68" i="62"/>
  <c r="AD68" i="62"/>
  <c r="AC68" i="62"/>
  <c r="AB68" i="62"/>
  <c r="AA68" i="62"/>
  <c r="Y68" i="62"/>
  <c r="X68" i="62"/>
  <c r="W68" i="62"/>
  <c r="V68" i="62"/>
  <c r="U68" i="62"/>
  <c r="AJ66" i="62"/>
  <c r="AI66" i="62"/>
  <c r="AH66" i="62"/>
  <c r="AG66" i="62"/>
  <c r="AF66" i="62"/>
  <c r="AE66" i="62"/>
  <c r="AD66" i="62"/>
  <c r="AC66" i="62"/>
  <c r="AB66" i="62"/>
  <c r="AA66" i="62"/>
  <c r="Y66" i="62"/>
  <c r="X66" i="62"/>
  <c r="W66" i="62"/>
  <c r="V66" i="62"/>
  <c r="U66" i="62"/>
  <c r="R64" i="62"/>
  <c r="Q64" i="62"/>
  <c r="U64" i="62" s="1"/>
  <c r="P64" i="62"/>
  <c r="O64" i="62"/>
  <c r="N64" i="62"/>
  <c r="M64" i="62"/>
  <c r="L64" i="62"/>
  <c r="K64" i="62"/>
  <c r="J64" i="62"/>
  <c r="I64" i="62"/>
  <c r="H64" i="62"/>
  <c r="F64" i="62"/>
  <c r="E64" i="62"/>
  <c r="D64" i="62"/>
  <c r="C64" i="62"/>
  <c r="AF62" i="62"/>
  <c r="AB62" i="62"/>
  <c r="AI59" i="62"/>
  <c r="AH59" i="62"/>
  <c r="AF59" i="62"/>
  <c r="AE59" i="62"/>
  <c r="AC59" i="62"/>
  <c r="AF58" i="62"/>
  <c r="AC58" i="62"/>
  <c r="AB58" i="62"/>
  <c r="AJ57" i="62"/>
  <c r="AI57" i="62"/>
  <c r="AH57" i="62"/>
  <c r="AG57" i="62"/>
  <c r="AF57" i="62"/>
  <c r="AE57" i="62"/>
  <c r="AD57" i="62"/>
  <c r="AC57" i="62"/>
  <c r="AB57" i="62"/>
  <c r="AA57" i="62"/>
  <c r="Y57" i="62"/>
  <c r="X57" i="62"/>
  <c r="W57" i="62"/>
  <c r="V57" i="62"/>
  <c r="U57" i="62"/>
  <c r="AI56" i="62"/>
  <c r="AH56" i="62"/>
  <c r="AG56" i="62"/>
  <c r="AF56" i="62"/>
  <c r="AE56" i="62"/>
  <c r="AD56" i="62"/>
  <c r="AC56" i="62"/>
  <c r="AB56" i="62"/>
  <c r="AA56" i="62"/>
  <c r="Y56" i="62"/>
  <c r="X56" i="62"/>
  <c r="W56" i="62"/>
  <c r="V56" i="62"/>
  <c r="U56" i="62"/>
  <c r="W55" i="62"/>
  <c r="V55" i="62"/>
  <c r="AH54" i="62"/>
  <c r="AF54" i="62"/>
  <c r="AE54" i="62"/>
  <c r="AD54" i="62"/>
  <c r="AC54" i="62"/>
  <c r="AB54" i="62"/>
  <c r="AA54" i="62"/>
  <c r="Y54" i="62"/>
  <c r="X54" i="62"/>
  <c r="W54" i="62"/>
  <c r="AJ50" i="62"/>
  <c r="AI50" i="62"/>
  <c r="AH50" i="62"/>
  <c r="AG50" i="62"/>
  <c r="AF50" i="62"/>
  <c r="AE50" i="62"/>
  <c r="AD50" i="62"/>
  <c r="AC50" i="62"/>
  <c r="AB50" i="62"/>
  <c r="AA50" i="62"/>
  <c r="Y50" i="62"/>
  <c r="X50" i="62"/>
  <c r="W50" i="62"/>
  <c r="V50" i="62"/>
  <c r="U50" i="62"/>
  <c r="AJ48" i="62"/>
  <c r="AI48" i="62"/>
  <c r="AH48" i="62"/>
  <c r="AG48" i="62"/>
  <c r="AF48" i="62"/>
  <c r="AE48" i="62"/>
  <c r="AD48" i="62"/>
  <c r="AC48" i="62"/>
  <c r="AB48" i="62"/>
  <c r="AA48" i="62"/>
  <c r="Y48" i="62"/>
  <c r="X48" i="62"/>
  <c r="W48" i="62"/>
  <c r="V48" i="62"/>
  <c r="U48" i="62"/>
  <c r="AJ38" i="62"/>
  <c r="AI38" i="62"/>
  <c r="AH38" i="62"/>
  <c r="AG38" i="62"/>
  <c r="AF38" i="62"/>
  <c r="AE38" i="62"/>
  <c r="AD38" i="62"/>
  <c r="AC38" i="62"/>
  <c r="AB38" i="62"/>
  <c r="AA38" i="62"/>
  <c r="Z38" i="62"/>
  <c r="Y38" i="62"/>
  <c r="X38" i="62"/>
  <c r="W38" i="62"/>
  <c r="V38" i="62"/>
  <c r="U38" i="62"/>
  <c r="AJ36" i="62"/>
  <c r="AI36" i="62"/>
  <c r="AH36" i="62"/>
  <c r="AG36" i="62"/>
  <c r="AF36" i="62"/>
  <c r="AE36" i="62"/>
  <c r="AD36" i="62"/>
  <c r="AB36" i="62"/>
  <c r="AA36" i="62"/>
  <c r="Y36" i="62"/>
  <c r="X36" i="62"/>
  <c r="W36" i="62"/>
  <c r="V36" i="62"/>
  <c r="U36" i="62"/>
  <c r="J36" i="62"/>
  <c r="AC36" i="62" s="1"/>
  <c r="AJ34" i="62"/>
  <c r="AI34" i="62"/>
  <c r="AH34" i="62"/>
  <c r="AG34" i="62"/>
  <c r="AF34" i="62"/>
  <c r="AE34" i="62"/>
  <c r="AD34" i="62"/>
  <c r="AC34" i="62"/>
  <c r="AB34" i="62"/>
  <c r="AA34" i="62"/>
  <c r="Y34" i="62"/>
  <c r="X34" i="62"/>
  <c r="W34" i="62"/>
  <c r="V34" i="62"/>
  <c r="U34" i="62"/>
  <c r="AJ30" i="62"/>
  <c r="AI30" i="62"/>
  <c r="AH30" i="62"/>
  <c r="AG30" i="62"/>
  <c r="AF30" i="62"/>
  <c r="AE30" i="62"/>
  <c r="AD30" i="62"/>
  <c r="AJ28" i="62"/>
  <c r="AI28" i="62"/>
  <c r="AH28" i="62"/>
  <c r="AG28" i="62"/>
  <c r="AF28" i="62"/>
  <c r="AE28" i="62"/>
  <c r="AD28" i="62"/>
  <c r="AC28" i="62"/>
  <c r="AB28" i="62"/>
  <c r="AA28" i="62"/>
  <c r="Y28" i="62"/>
  <c r="X28" i="62"/>
  <c r="W28" i="62"/>
  <c r="V28" i="62"/>
  <c r="U28" i="62"/>
  <c r="AJ26" i="62"/>
  <c r="AI26" i="62"/>
  <c r="AH26" i="62"/>
  <c r="AG26" i="62"/>
  <c r="AF26" i="62"/>
  <c r="AE26" i="62"/>
  <c r="AD26" i="62"/>
  <c r="AC26" i="62"/>
  <c r="AB26" i="62"/>
  <c r="AA26" i="62"/>
  <c r="Y26" i="62"/>
  <c r="X26" i="62"/>
  <c r="W26" i="62"/>
  <c r="V26" i="62"/>
  <c r="U26" i="62"/>
  <c r="AJ24" i="62"/>
  <c r="AI24" i="62"/>
  <c r="AH24" i="62"/>
  <c r="AG24" i="62"/>
  <c r="AF24" i="62"/>
  <c r="AE24" i="62"/>
  <c r="AD24" i="62"/>
  <c r="AB24" i="62"/>
  <c r="AA24" i="62"/>
  <c r="Y24" i="62"/>
  <c r="X24" i="62"/>
  <c r="W24" i="62"/>
  <c r="V24" i="62"/>
  <c r="U24" i="62"/>
  <c r="J24" i="62"/>
  <c r="AC24" i="62" s="1"/>
  <c r="AH22" i="62"/>
  <c r="AF22" i="62"/>
  <c r="AC22" i="62"/>
  <c r="AB22" i="62"/>
  <c r="Y22" i="62"/>
  <c r="X22" i="62"/>
  <c r="W22" i="62"/>
  <c r="V22" i="62"/>
  <c r="U22" i="62"/>
  <c r="AG20" i="62"/>
  <c r="AF20" i="62"/>
  <c r="AE20" i="62"/>
  <c r="AD20" i="62"/>
  <c r="AI19" i="62"/>
  <c r="AH19" i="62"/>
  <c r="AF19" i="62"/>
  <c r="AE19" i="62"/>
  <c r="AC19" i="62"/>
  <c r="AF18" i="62"/>
  <c r="AC18" i="62"/>
  <c r="AB18" i="62"/>
  <c r="AJ16" i="62"/>
  <c r="AI16" i="62"/>
  <c r="AH16" i="62"/>
  <c r="AG16" i="62"/>
  <c r="AF16" i="62"/>
  <c r="AE16" i="62"/>
  <c r="AD16" i="62"/>
  <c r="AC16" i="62"/>
  <c r="AB16" i="62"/>
  <c r="AA16" i="62"/>
  <c r="Y16" i="62"/>
  <c r="X16" i="62"/>
  <c r="W16" i="62"/>
  <c r="V16" i="62"/>
  <c r="U16" i="62"/>
  <c r="AI15" i="62"/>
  <c r="AH15" i="62"/>
  <c r="AG15" i="62"/>
  <c r="AF15" i="62"/>
  <c r="AE15" i="62"/>
  <c r="AD15" i="62"/>
  <c r="AC15" i="62"/>
  <c r="AB15" i="62"/>
  <c r="AA15" i="62"/>
  <c r="Y15" i="62"/>
  <c r="X15" i="62"/>
  <c r="W15" i="62"/>
  <c r="V15" i="62"/>
  <c r="U15" i="62"/>
  <c r="W14" i="62"/>
  <c r="V14" i="62"/>
  <c r="AG13" i="62"/>
  <c r="AF13" i="62"/>
  <c r="AE13" i="62"/>
  <c r="AD13" i="62"/>
  <c r="AC13" i="62"/>
  <c r="AB13" i="62"/>
  <c r="AA13" i="62"/>
  <c r="Y13" i="62"/>
  <c r="X13" i="62"/>
  <c r="W13" i="62"/>
  <c r="V13" i="62"/>
  <c r="AJ9" i="62"/>
  <c r="AI9" i="62"/>
  <c r="AH9" i="62"/>
  <c r="AG9" i="62"/>
  <c r="AF9" i="62"/>
  <c r="AE9" i="62"/>
  <c r="AD9" i="62"/>
  <c r="AC9" i="62"/>
  <c r="AB9" i="62"/>
  <c r="AA9" i="62"/>
  <c r="Y9" i="62"/>
  <c r="X9" i="62"/>
  <c r="W9" i="62"/>
  <c r="V9" i="62"/>
  <c r="U9" i="62"/>
  <c r="AJ7" i="62"/>
  <c r="AI7" i="62"/>
  <c r="AH7" i="62"/>
  <c r="AG7" i="62"/>
  <c r="AF7" i="62"/>
  <c r="AE7" i="62"/>
  <c r="AD7" i="62"/>
  <c r="AC7" i="62"/>
  <c r="AB7" i="62"/>
  <c r="AA7" i="62"/>
  <c r="Y7" i="62"/>
  <c r="X7" i="62"/>
  <c r="W7" i="62"/>
  <c r="V7" i="62"/>
  <c r="U7" i="62"/>
  <c r="AC64" i="62" l="1"/>
  <c r="V64" i="62"/>
  <c r="AD64" i="62"/>
  <c r="J154" i="62"/>
  <c r="AC154" i="62" s="1"/>
  <c r="AE64" i="62"/>
  <c r="W64" i="62"/>
  <c r="X64" i="62"/>
  <c r="Y64" i="62"/>
  <c r="AG64" i="62"/>
  <c r="AH64" i="62"/>
  <c r="AF64" i="62"/>
  <c r="AA64" i="62"/>
  <c r="AI64" i="62"/>
  <c r="AB64" i="62"/>
  <c r="AJ64" i="62"/>
  <c r="M38" i="58"/>
  <c r="H37" i="58"/>
  <c r="H36" i="58"/>
  <c r="H35" i="58"/>
  <c r="M24" i="58"/>
  <c r="H23" i="58"/>
  <c r="H22" i="58"/>
  <c r="H21" i="58"/>
  <c r="M10" i="58"/>
  <c r="H7" i="58"/>
  <c r="H10" i="58" s="1"/>
  <c r="K42" i="54"/>
  <c r="J42" i="54"/>
  <c r="Q34" i="54"/>
  <c r="P34" i="54"/>
  <c r="O34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Q20" i="54"/>
  <c r="P20" i="54"/>
  <c r="O20" i="54"/>
  <c r="N20" i="54"/>
  <c r="M20" i="54"/>
  <c r="L20" i="54"/>
  <c r="K20" i="54"/>
  <c r="J20" i="54"/>
  <c r="I20" i="54"/>
  <c r="H20" i="54"/>
  <c r="G20" i="54"/>
  <c r="F20" i="54"/>
  <c r="E20" i="54"/>
  <c r="D20" i="54"/>
  <c r="C20" i="54"/>
  <c r="B20" i="54"/>
  <c r="K42" i="53"/>
  <c r="J42" i="53"/>
  <c r="P34" i="53"/>
  <c r="N34" i="53"/>
  <c r="M34" i="53"/>
  <c r="L34" i="53"/>
  <c r="K34" i="53"/>
  <c r="J34" i="53"/>
  <c r="I34" i="53"/>
  <c r="H34" i="53"/>
  <c r="G34" i="53"/>
  <c r="F34" i="53"/>
  <c r="E34" i="53"/>
  <c r="D34" i="53"/>
  <c r="C34" i="53"/>
  <c r="B34" i="53"/>
  <c r="Q20" i="53"/>
  <c r="P20" i="53"/>
  <c r="O20" i="53"/>
  <c r="N20" i="53"/>
  <c r="M20" i="53"/>
  <c r="L20" i="53"/>
  <c r="K20" i="53"/>
  <c r="J20" i="53"/>
  <c r="I20" i="53"/>
  <c r="H20" i="53"/>
  <c r="G20" i="53"/>
  <c r="F20" i="53"/>
  <c r="E20" i="53"/>
  <c r="D20" i="53"/>
  <c r="C20" i="53"/>
  <c r="B20" i="53"/>
  <c r="N44" i="53" l="1"/>
  <c r="J44" i="53"/>
  <c r="H44" i="53"/>
  <c r="F44" i="53"/>
  <c r="H38" i="58"/>
  <c r="D44" i="53"/>
  <c r="E44" i="53"/>
  <c r="M44" i="53"/>
  <c r="L44" i="53"/>
  <c r="I44" i="53"/>
  <c r="K44" i="53"/>
  <c r="B44" i="53"/>
  <c r="C44" i="53"/>
  <c r="H24" i="58"/>
  <c r="C44" i="54"/>
  <c r="D44" i="54"/>
  <c r="L44" i="54"/>
  <c r="M44" i="54"/>
  <c r="F44" i="54"/>
  <c r="N44" i="54"/>
  <c r="J44" i="54"/>
  <c r="H44" i="54"/>
  <c r="K44" i="54"/>
  <c r="I44" i="54"/>
  <c r="B44" i="54"/>
  <c r="E44" i="54"/>
</calcChain>
</file>

<file path=xl/sharedStrings.xml><?xml version="1.0" encoding="utf-8"?>
<sst xmlns="http://schemas.openxmlformats.org/spreadsheetml/2006/main" count="7305" uniqueCount="522">
  <si>
    <t>Size group (hectares)</t>
  </si>
  <si>
    <t xml:space="preserve"> </t>
  </si>
  <si>
    <t>&lt; 5</t>
  </si>
  <si>
    <t>5&lt; 10</t>
  </si>
  <si>
    <t>10 &lt; 20</t>
  </si>
  <si>
    <t>20 &lt; 50</t>
  </si>
  <si>
    <t>50 &lt; 100</t>
  </si>
  <si>
    <t>100+</t>
  </si>
  <si>
    <t>Total</t>
  </si>
  <si>
    <t>County</t>
  </si>
  <si>
    <t>Holdings in size group</t>
  </si>
  <si>
    <t>Holdings sampled</t>
  </si>
  <si>
    <t>Antrim</t>
  </si>
  <si>
    <t>.</t>
  </si>
  <si>
    <t>Armagh</t>
  </si>
  <si>
    <t>Down</t>
  </si>
  <si>
    <t>Londonderry</t>
  </si>
  <si>
    <t>Tyrone</t>
  </si>
  <si>
    <t>Northern Ireland</t>
  </si>
  <si>
    <t>Crop</t>
  </si>
  <si>
    <t>Total grown area (ha)</t>
  </si>
  <si>
    <t>Surveyed area           (ha)</t>
  </si>
  <si>
    <t>Number of crops surveyed</t>
  </si>
  <si>
    <t>Percentage of crops surveyed</t>
  </si>
  <si>
    <t>Early potatoes</t>
  </si>
  <si>
    <t>Field beans</t>
  </si>
  <si>
    <t>Rye</t>
  </si>
  <si>
    <t>Seed potatoes</t>
  </si>
  <si>
    <t>Spring barley</t>
  </si>
  <si>
    <t>Spring oats</t>
  </si>
  <si>
    <t>Spring wheat</t>
  </si>
  <si>
    <t>Triticale</t>
  </si>
  <si>
    <t>Maincrop potatoes</t>
  </si>
  <si>
    <t>Winter barley</t>
  </si>
  <si>
    <t>Winter oats</t>
  </si>
  <si>
    <t>Winter oilseed rape</t>
  </si>
  <si>
    <t>Winter wheat</t>
  </si>
  <si>
    <t>All crops</t>
  </si>
  <si>
    <t>Pesticide type</t>
  </si>
  <si>
    <t>Fungicides</t>
  </si>
  <si>
    <t>Herbicides &amp; desiccants</t>
  </si>
  <si>
    <t>Insecticides</t>
  </si>
  <si>
    <t>Molluscicides</t>
  </si>
  <si>
    <t>Growth regulators</t>
  </si>
  <si>
    <t>Other treatments</t>
  </si>
  <si>
    <t>Seed treatments</t>
  </si>
  <si>
    <t>Herbicides &amp; dessicants</t>
  </si>
  <si>
    <t>Other</t>
  </si>
  <si>
    <t>All pesticides</t>
  </si>
  <si>
    <t>Sp ha</t>
  </si>
  <si>
    <t>&lt;1</t>
  </si>
  <si>
    <t>sp apps</t>
  </si>
  <si>
    <t>Crop type</t>
  </si>
  <si>
    <t>Pesticide group &amp; active substance</t>
  </si>
  <si>
    <t>Ametoctradin/dimethomorph</t>
  </si>
  <si>
    <t>Amisulbrom</t>
  </si>
  <si>
    <t>Azoxystrobin</t>
  </si>
  <si>
    <t>Benthiavalicarb/oxathiapiprolin</t>
  </si>
  <si>
    <t>Benthiavalicarb-isopropyl/mancozeb</t>
  </si>
  <si>
    <t>Benzovindiflupyr</t>
  </si>
  <si>
    <t>Benzovindiflupyr/prothioconazole</t>
  </si>
  <si>
    <t>Bixafen</t>
  </si>
  <si>
    <t>Bixafen/fluopyram/prothioconazole</t>
  </si>
  <si>
    <t>Bixafen/prothioconazole</t>
  </si>
  <si>
    <t>Bixafen/prothioconazole/spiroxamine</t>
  </si>
  <si>
    <t>Boscalid/metconazole</t>
  </si>
  <si>
    <t>Boscalid/pyraclostrobin</t>
  </si>
  <si>
    <t>Bromuconazole/tebuconazole</t>
  </si>
  <si>
    <t>Cyazofamid</t>
  </si>
  <si>
    <t>Cyflufenamid</t>
  </si>
  <si>
    <t>Cymoxanil</t>
  </si>
  <si>
    <t>Cymoxanil/propamocarb hydrochloride</t>
  </si>
  <si>
    <t>Cyprodinil</t>
  </si>
  <si>
    <t>Difenoconazole/paclobutrazol</t>
  </si>
  <si>
    <t>Epoxiconazole</t>
  </si>
  <si>
    <t>Fluazinam</t>
  </si>
  <si>
    <t>Fluopicolide/propamocarb hydrochloride</t>
  </si>
  <si>
    <t>Fluopyram/prothioconazole</t>
  </si>
  <si>
    <t>Fluoxastrobin/prothioconazole</t>
  </si>
  <si>
    <t>Fluoxastrobin/prothioconazole/trifloxystrobin</t>
  </si>
  <si>
    <t>Fluxapyroxad</t>
  </si>
  <si>
    <t>Fluxapyroxad/mefentrifluconazole</t>
  </si>
  <si>
    <t>Folpet</t>
  </si>
  <si>
    <t>Mancozeb</t>
  </si>
  <si>
    <t>Mandipropamid</t>
  </si>
  <si>
    <t>Metconazole</t>
  </si>
  <si>
    <t>Oxathiapiprolin</t>
  </si>
  <si>
    <t>Proquinazid</t>
  </si>
  <si>
    <t>Prothioconazole</t>
  </si>
  <si>
    <t>Prothioconazole/spiroxamine</t>
  </si>
  <si>
    <t>Prothioconazole/spiroxamine/tebuconazole</t>
  </si>
  <si>
    <t>Prothioconazole/tebuconazole</t>
  </si>
  <si>
    <t>Prothioconazole/trifloxystrobin</t>
  </si>
  <si>
    <t>Pyraclostrobin</t>
  </si>
  <si>
    <t>Tebuconazole</t>
  </si>
  <si>
    <t>Trifloxystrobin</t>
  </si>
  <si>
    <t>Unknown fungicide</t>
  </si>
  <si>
    <t>All fungicides</t>
  </si>
  <si>
    <t>Amidosulfuron/iodosulfron-methyl-sodium/mesosulfuron-methyl</t>
  </si>
  <si>
    <t>Carfentrazone-ethyl</t>
  </si>
  <si>
    <t>Clomazone</t>
  </si>
  <si>
    <t>Dicamba/MCPA/mecoprop-p</t>
  </si>
  <si>
    <t>Dicamba/mecoprop-p</t>
  </si>
  <si>
    <t>Diflufenican</t>
  </si>
  <si>
    <t>Diflufenican/flufenacet</t>
  </si>
  <si>
    <t>Diflufenican/iodosulfron-methyl-sodium/mesosulfuron-methyl</t>
  </si>
  <si>
    <t>Dimethenamid-P/metazachlor/quinmerac</t>
  </si>
  <si>
    <t>Florasulam</t>
  </si>
  <si>
    <t>Florasulam/fluroxypyr</t>
  </si>
  <si>
    <t>Florasulam/halauxifen-methyl</t>
  </si>
  <si>
    <t>Florasulam/pyroxsulam</t>
  </si>
  <si>
    <t>Flufenacet/pendimethalin</t>
  </si>
  <si>
    <t>Flufenacet/picolinafen</t>
  </si>
  <si>
    <t>Fluroxypyr</t>
  </si>
  <si>
    <t>Fluroxypyr/halauxifen-methyl</t>
  </si>
  <si>
    <t>Fluroxypyr/metsulfuron-methyl</t>
  </si>
  <si>
    <t>Glyphosate</t>
  </si>
  <si>
    <t>Imazamox/pendimethalin</t>
  </si>
  <si>
    <t>Iodosulfron-methyl-sodium/mesosulfuron-methyl</t>
  </si>
  <si>
    <t>MCPA</t>
  </si>
  <si>
    <t>Mecoprop-P</t>
  </si>
  <si>
    <t>Metazachlor</t>
  </si>
  <si>
    <t>Metribuzin</t>
  </si>
  <si>
    <t>Metsulfuron-methyl</t>
  </si>
  <si>
    <t>Metsulfuron-methyl/thifensulfuron-methyl</t>
  </si>
  <si>
    <t>Metsulfuron-methyl/tribenuron-methyl</t>
  </si>
  <si>
    <t>Pendimethalin</t>
  </si>
  <si>
    <t>Pendimethalin/picolinafen</t>
  </si>
  <si>
    <t>Pinoxaden</t>
  </si>
  <si>
    <t>Propaquizafop</t>
  </si>
  <si>
    <t>Propyzamide</t>
  </si>
  <si>
    <t>Prosulfocarb</t>
  </si>
  <si>
    <t>Pyraflufen-ethyl</t>
  </si>
  <si>
    <t>Thifensulfuron-methyl/tribenuron-methyl</t>
  </si>
  <si>
    <t>All herbicides</t>
  </si>
  <si>
    <t>Esfenvalerate</t>
  </si>
  <si>
    <t>Flonicamid</t>
  </si>
  <si>
    <t>Lambda-cyhalothrin</t>
  </si>
  <si>
    <t>All insecticides</t>
  </si>
  <si>
    <t>Ferric phosphate</t>
  </si>
  <si>
    <t>All molluscicides</t>
  </si>
  <si>
    <t>2-chloroethylphosphonic acid</t>
  </si>
  <si>
    <t>Chlormequat</t>
  </si>
  <si>
    <t>Mepiquat chloride/metconazole</t>
  </si>
  <si>
    <t>Mepiquat chloride/prohexadione-calcium</t>
  </si>
  <si>
    <t>Prohexadione-calcium/trinexapac-ethyl</t>
  </si>
  <si>
    <t>Trinexapac-ethyl</t>
  </si>
  <si>
    <t>All growth regulators</t>
  </si>
  <si>
    <t>Other active substances</t>
  </si>
  <si>
    <t>Synthetic latex</t>
  </si>
  <si>
    <t>All other active substances</t>
  </si>
  <si>
    <t>Fludioxonil</t>
  </si>
  <si>
    <t>Fludioxonil/fluxapyroxad/triticonazole</t>
  </si>
  <si>
    <t>Fluopyram/prothioconazole/tebuconazole</t>
  </si>
  <si>
    <t>Flutolanil</t>
  </si>
  <si>
    <t>Imazalil</t>
  </si>
  <si>
    <t>Imazalil/ipconazole</t>
  </si>
  <si>
    <t>Silthiofam</t>
  </si>
  <si>
    <t>All seed treatments</t>
  </si>
  <si>
    <t>Unknown seed treatment*</t>
  </si>
  <si>
    <t>*Quantities not available for unknown seed treatments</t>
  </si>
  <si>
    <t>Active substance</t>
  </si>
  <si>
    <t>Propamocarb hydrochloride</t>
  </si>
  <si>
    <t>Fluopicolide</t>
  </si>
  <si>
    <t>Tribenuron-methyl</t>
  </si>
  <si>
    <t>Flufenacet</t>
  </si>
  <si>
    <t>Dimethomorph</t>
  </si>
  <si>
    <t>Halauxifen-methyl</t>
  </si>
  <si>
    <t>Prohexadione-calcium</t>
  </si>
  <si>
    <t>Spiroxamine</t>
  </si>
  <si>
    <t>Thifensulfuron-methyl</t>
  </si>
  <si>
    <t>Iodosulfron-methyl-sodium</t>
  </si>
  <si>
    <t>Mesosulfuron-methyl</t>
  </si>
  <si>
    <t>Mepiquat chloride</t>
  </si>
  <si>
    <t>Picolinafen</t>
  </si>
  <si>
    <t>Ametoctradin</t>
  </si>
  <si>
    <t>Mefentrifluconazole</t>
  </si>
  <si>
    <t>Reasons for treatment</t>
  </si>
  <si>
    <t>Pesticide group and active substance</t>
  </si>
  <si>
    <t>Blight</t>
  </si>
  <si>
    <t>Dessication</t>
  </si>
  <si>
    <t>Pre-emergence weed control</t>
  </si>
  <si>
    <t>Total treated area (spha)</t>
  </si>
  <si>
    <t>Basic treated area (ha)</t>
  </si>
  <si>
    <t>Quantity applied (kg)</t>
  </si>
  <si>
    <t>Herbicides</t>
  </si>
  <si>
    <t>Survey : ARA/2020 Downloaded from PUSIS on 21/07/2021 10:06:32</t>
  </si>
  <si>
    <t>Growth Regulators</t>
  </si>
  <si>
    <t>Aphids</t>
  </si>
  <si>
    <t>Burnoff</t>
  </si>
  <si>
    <t>Survey : ARA/2020 Downloaded from PUSIS on 21/07/2021 10:06:33</t>
  </si>
  <si>
    <t>Annual meadow grass</t>
  </si>
  <si>
    <t>Broadleaved weeds</t>
  </si>
  <si>
    <t>Reasons for treamtent</t>
  </si>
  <si>
    <t>Slugs</t>
  </si>
  <si>
    <t>Sealer</t>
  </si>
  <si>
    <t>Survey : ARA/2020 Downloaded from PUSIS on 09/08/2021 12:07:43</t>
  </si>
  <si>
    <t>Survey : ARA/2020 Downloaded from PUSIS on 09/08/2021 12:07:44</t>
  </si>
  <si>
    <t>Adjuvant</t>
  </si>
  <si>
    <t>All others</t>
  </si>
  <si>
    <t>Mildew</t>
  </si>
  <si>
    <r>
      <rPr>
        <b/>
        <sz val="11"/>
        <color rgb="FF008290"/>
        <rFont val="Calibri"/>
        <family val="2"/>
        <scheme val="minor"/>
      </rPr>
      <t>Table 25:</t>
    </r>
    <r>
      <rPr>
        <b/>
        <sz val="11"/>
        <color indexed="8"/>
        <rFont val="Calibri"/>
        <family val="2"/>
        <scheme val="minor"/>
      </rPr>
      <t xml:space="preserve">     Comparison of the area of arable crops grown (ha) in Northern Ireland, 1990-2020. </t>
    </r>
  </si>
  <si>
    <t>Survey year</t>
  </si>
  <si>
    <t>2000**</t>
  </si>
  <si>
    <t>Cereals</t>
  </si>
  <si>
    <t>Undersown barley</t>
  </si>
  <si>
    <t>Undersown oats</t>
  </si>
  <si>
    <t>Undersown wheat</t>
  </si>
  <si>
    <t>All cereals</t>
  </si>
  <si>
    <t>Other arable crops</t>
  </si>
  <si>
    <t>Spring oilseed rape</t>
  </si>
  <si>
    <t>All oilseed rape *</t>
  </si>
  <si>
    <t>Hemp</t>
  </si>
  <si>
    <t>Linseed</t>
  </si>
  <si>
    <t>Maize</t>
  </si>
  <si>
    <t>Peas &amp; beans</t>
  </si>
  <si>
    <t>295***</t>
  </si>
  <si>
    <t>405***</t>
  </si>
  <si>
    <t>Lupins</t>
  </si>
  <si>
    <t>Camelina</t>
  </si>
  <si>
    <t>Set-aside</t>
  </si>
  <si>
    <t>All other arable crops</t>
  </si>
  <si>
    <t>Potatoes</t>
  </si>
  <si>
    <t>Maincrop &amp; seed potatoes</t>
  </si>
  <si>
    <t>All potatoes</t>
  </si>
  <si>
    <t>* both spring &amp; winter oilseed rape</t>
  </si>
  <si>
    <t>**excluding potatoes</t>
  </si>
  <si>
    <t>***excluding peas</t>
  </si>
  <si>
    <t>Differences between:</t>
  </si>
  <si>
    <t xml:space="preserve">    Carbamates</t>
  </si>
  <si>
    <t xml:space="preserve">    Organochlorines</t>
  </si>
  <si>
    <t xml:space="preserve">    Organophosphates</t>
  </si>
  <si>
    <t xml:space="preserve">    Pyrethroids</t>
  </si>
  <si>
    <t xml:space="preserve">    Azomethine</t>
  </si>
  <si>
    <t xml:space="preserve">    Neonicotinoid</t>
  </si>
  <si>
    <t xml:space="preserve">    Feeding blocker</t>
  </si>
  <si>
    <t xml:space="preserve">    Mixed Formulations</t>
  </si>
  <si>
    <t xml:space="preserve">    Unknown insecticides</t>
  </si>
  <si>
    <t>Mixed formulations</t>
  </si>
  <si>
    <t>Area grown (ha)</t>
  </si>
  <si>
    <t>2000*</t>
  </si>
  <si>
    <t>2018*</t>
  </si>
  <si>
    <t>2020*</t>
  </si>
  <si>
    <t>Survey Year</t>
  </si>
  <si>
    <t>2016*</t>
  </si>
  <si>
    <t>Cymoxanil/zoxamide</t>
  </si>
  <si>
    <t>Fluxapyroxad/pyraclostrobin</t>
  </si>
  <si>
    <t>Amidosulfuron/iodosulfron-methyl-sodium</t>
  </si>
  <si>
    <t>Clopyralid/florasulam/fluroxypyr</t>
  </si>
  <si>
    <t>Fenoxaprop-P-ethyl</t>
  </si>
  <si>
    <t>Mesosulfuron-methyl/propoxycarbazone-sodium</t>
  </si>
  <si>
    <t>Manganese</t>
  </si>
  <si>
    <t>Nitrogen/phosphate/potassium</t>
  </si>
  <si>
    <t>Ware (early and maincrop) potatoes</t>
  </si>
  <si>
    <t>2014*</t>
  </si>
  <si>
    <t>2020**</t>
  </si>
  <si>
    <t>Quantity stored (t)</t>
  </si>
  <si>
    <t>Quantity treated (tt)</t>
  </si>
  <si>
    <t>Quantity of pesticides (kg)</t>
  </si>
  <si>
    <t>Quantity untreated (t)</t>
  </si>
  <si>
    <t>* both seed and maincrop potatoes combined in 2014</t>
  </si>
  <si>
    <t>All active substances</t>
  </si>
  <si>
    <t>General weed control</t>
  </si>
  <si>
    <t>Seed treatment</t>
  </si>
  <si>
    <t>General fungal control</t>
  </si>
  <si>
    <t>General insect control</t>
  </si>
  <si>
    <t>Growth regulation</t>
  </si>
  <si>
    <t>Disease prevention</t>
  </si>
  <si>
    <t>Foliar disease</t>
  </si>
  <si>
    <t>General disease control</t>
  </si>
  <si>
    <t>General fungal Control</t>
  </si>
  <si>
    <t>Table No.</t>
  </si>
  <si>
    <t>Title</t>
  </si>
  <si>
    <t>Table 1</t>
  </si>
  <si>
    <t>Table 2</t>
  </si>
  <si>
    <t>Table 3</t>
  </si>
  <si>
    <t>Table 4a</t>
  </si>
  <si>
    <t>Table 4b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</si>
  <si>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</si>
  <si>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</si>
  <si>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</si>
  <si>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</si>
  <si>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</si>
  <si>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</si>
  <si>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</si>
  <si>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</si>
  <si>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</si>
  <si>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</si>
  <si>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</si>
  <si>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</si>
  <si>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</si>
  <si>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</si>
  <si>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</si>
  <si>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</si>
  <si>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</si>
  <si>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Table 22</t>
  </si>
  <si>
    <t>Table 23</t>
  </si>
  <si>
    <t>Table 24</t>
  </si>
  <si>
    <t>Table 25</t>
  </si>
  <si>
    <t>Table 26</t>
  </si>
  <si>
    <t>Table 26 contd</t>
  </si>
  <si>
    <t>Table 27</t>
  </si>
  <si>
    <t>Table 27 contd</t>
  </si>
  <si>
    <t>Table 28</t>
  </si>
  <si>
    <t>Table 28 contd</t>
  </si>
  <si>
    <t>Table 29</t>
  </si>
  <si>
    <t>Table 29 contd</t>
  </si>
  <si>
    <t>Table 30</t>
  </si>
  <si>
    <t>Table 30 contd</t>
  </si>
  <si>
    <t>Table 31</t>
  </si>
  <si>
    <t>Table 31 contd</t>
  </si>
  <si>
    <t>Table 32</t>
  </si>
  <si>
    <t>Table 32 contd</t>
  </si>
  <si>
    <t>Table 33</t>
  </si>
  <si>
    <t>Table 34</t>
  </si>
  <si>
    <t>Table 35</t>
  </si>
  <si>
    <t xml:space="preserve">Fermanagh </t>
  </si>
  <si>
    <r>
      <rPr>
        <b/>
        <sz val="11"/>
        <color rgb="FF008290"/>
        <rFont val="Calibri"/>
        <family val="2"/>
        <scheme val="minor"/>
      </rPr>
      <t>Table 4b:</t>
    </r>
    <r>
      <rPr>
        <b/>
        <sz val="11"/>
        <color indexed="8"/>
        <rFont val="Calibri"/>
        <family val="2"/>
        <scheme val="minor"/>
      </rPr>
      <t xml:space="preserve">     Estimated weight (kg) of active ingredients applied to arable crops regionally with each pesticide type in </t>
    </r>
  </si>
  <si>
    <t>ha</t>
  </si>
  <si>
    <t>%</t>
  </si>
  <si>
    <t>Treated area</t>
  </si>
  <si>
    <t>Quantity applied</t>
  </si>
  <si>
    <t>Number of farms in each size class with arable crops in the Northern Ireland June 2022 Census and the number of samples from each class.</t>
  </si>
  <si>
    <r>
      <rPr>
        <b/>
        <sz val="11"/>
        <color rgb="FF008290"/>
        <rFont val="Calibri"/>
        <family val="2"/>
        <scheme val="minor"/>
      </rPr>
      <t>Table 1:</t>
    </r>
    <r>
      <rPr>
        <b/>
        <sz val="11"/>
        <color indexed="1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   Number of farms in each size class with arable crops in the Northern Ireland June 2022 census and the number of samples from each class.</t>
    </r>
  </si>
  <si>
    <r>
      <rPr>
        <b/>
        <sz val="11"/>
        <color rgb="FF008290"/>
        <rFont val="Calibri"/>
        <family val="2"/>
        <scheme val="minor"/>
      </rPr>
      <t xml:space="preserve">Table 2:     </t>
    </r>
    <r>
      <rPr>
        <b/>
        <sz val="11"/>
        <color indexed="8"/>
        <rFont val="Calibri"/>
        <family val="2"/>
        <scheme val="minor"/>
      </rPr>
      <t xml:space="preserve"> Total grown area (ha), total surveyed area (ha), number of crops surveyed and percentage of crops surveyed in Northern Ireland, 2022.</t>
    </r>
  </si>
  <si>
    <t>Total grown area (ha), total surveyed area (ha), number of crops surveyed and percentage of crops surveyed in Northern Ireland, 2022.</t>
  </si>
  <si>
    <t>Estimated area (ha) of arable crops grown regionally in Northern Ireland, 2022.</t>
  </si>
  <si>
    <r>
      <rPr>
        <b/>
        <sz val="11"/>
        <color rgb="FF008290"/>
        <rFont val="Calibri"/>
        <family val="2"/>
        <scheme val="minor"/>
      </rPr>
      <t xml:space="preserve">Table 3:     </t>
    </r>
    <r>
      <rPr>
        <b/>
        <sz val="11"/>
        <color indexed="8"/>
        <rFont val="Calibri"/>
        <family val="2"/>
        <scheme val="minor"/>
      </rPr>
      <t>Estimated area (ha) of arable crops grown regionally in Northern Ireland, 2022.</t>
    </r>
  </si>
  <si>
    <r>
      <rPr>
        <b/>
        <sz val="11"/>
        <color rgb="FF008290"/>
        <rFont val="Calibri"/>
        <family val="2"/>
        <scheme val="minor"/>
      </rPr>
      <t xml:space="preserve">Table 4a:     </t>
    </r>
    <r>
      <rPr>
        <b/>
        <sz val="11"/>
        <rFont val="Calibri"/>
        <family val="2"/>
        <scheme val="minor"/>
      </rPr>
      <t>Estimated area (spha</t>
    </r>
    <r>
      <rPr>
        <b/>
        <sz val="11"/>
        <color indexed="8"/>
        <rFont val="Calibri"/>
        <family val="2"/>
        <scheme val="minor"/>
      </rPr>
      <t>) of arable crops treated regionally with each pesticide type in Northern Ireland, 2022.</t>
    </r>
  </si>
  <si>
    <t xml:space="preserve">                       Northern Ireland, 2022.</t>
  </si>
  <si>
    <r>
      <rPr>
        <b/>
        <sz val="11"/>
        <color rgb="FF008290"/>
        <rFont val="Calibri"/>
        <family val="2"/>
        <scheme val="minor"/>
      </rPr>
      <t xml:space="preserve">Table 5: </t>
    </r>
    <r>
      <rPr>
        <b/>
        <sz val="11"/>
        <color indexed="8"/>
        <rFont val="Calibri"/>
        <family val="2"/>
        <scheme val="minor"/>
      </rPr>
      <t xml:space="preserve">    The total treated area (spha) and the basic treated area (ha) of arable crops treated with each pesticide type in Northern Ireland, 2022.</t>
    </r>
  </si>
  <si>
    <r>
      <rPr>
        <b/>
        <sz val="11"/>
        <color rgb="FF008290"/>
        <rFont val="Calibri"/>
        <family val="2"/>
        <scheme val="minor"/>
      </rPr>
      <t xml:space="preserve">Table 6:     </t>
    </r>
    <r>
      <rPr>
        <b/>
        <sz val="11"/>
        <color indexed="8"/>
        <rFont val="Calibri"/>
        <family val="2"/>
        <scheme val="minor"/>
      </rPr>
      <t>Total quantities (kg) of each pesticide type used on arable crops in Northern Ireland, 2022.</t>
    </r>
  </si>
  <si>
    <r>
      <rPr>
        <b/>
        <sz val="11"/>
        <color rgb="FF008290"/>
        <rFont val="Calibri"/>
        <family val="2"/>
        <scheme val="minor"/>
      </rPr>
      <t xml:space="preserve">Table 7:     </t>
    </r>
    <r>
      <rPr>
        <b/>
        <sz val="11"/>
        <color indexed="8"/>
        <rFont val="Calibri"/>
        <family val="2"/>
        <scheme val="minor"/>
      </rPr>
      <t>The propotional area (%) of each crop treated with pesticides and the mean number of spray applications (sp apps) applied to each crop in Northern Ireland, 2022.</t>
    </r>
  </si>
  <si>
    <t>Estimated weight (kg) of active ingredients applied to arable crops regionally with each pesticide type in Northern Ireland, 2022.</t>
  </si>
  <si>
    <t xml:space="preserve">Total quantities (kg) of each pesticide type used on arable crops in Northern Ireland, 2022. </t>
  </si>
  <si>
    <t>Bixafen/prothioconazole/tebuconazole</t>
  </si>
  <si>
    <t>Dimethomorph/propamocarb hydrochloride</t>
  </si>
  <si>
    <t>Fenpicoxamid</t>
  </si>
  <si>
    <t>Fenpicoxamid/prothioconazole</t>
  </si>
  <si>
    <r>
      <rPr>
        <b/>
        <sz val="11"/>
        <color rgb="FF008290"/>
        <rFont val="Calibri"/>
        <family val="2"/>
        <scheme val="minor"/>
      </rPr>
      <t xml:space="preserve">Table 8:     </t>
    </r>
    <r>
      <rPr>
        <b/>
        <sz val="11"/>
        <rFont val="Calibri"/>
        <family val="2"/>
        <scheme val="minor"/>
      </rPr>
      <t>Estimated area (spha) of arable crops treated with pesticide formulations</t>
    </r>
    <r>
      <rPr>
        <b/>
        <sz val="11"/>
        <color indexed="8"/>
        <rFont val="Calibri"/>
        <family val="2"/>
        <scheme val="minor"/>
      </rPr>
      <t xml:space="preserve"> in Northern Ireland, 2022.</t>
    </r>
  </si>
  <si>
    <r>
      <rPr>
        <b/>
        <sz val="11"/>
        <color rgb="FF008290"/>
        <rFont val="Calibri"/>
        <family val="2"/>
        <scheme val="minor"/>
      </rPr>
      <t xml:space="preserve">Table 8 contd:     </t>
    </r>
    <r>
      <rPr>
        <b/>
        <sz val="11"/>
        <rFont val="Calibri"/>
        <family val="2"/>
        <scheme val="minor"/>
      </rPr>
      <t>Estimated area (spha) of arable crops treated with pesticide formulations</t>
    </r>
    <r>
      <rPr>
        <b/>
        <sz val="11"/>
        <color indexed="8"/>
        <rFont val="Calibri"/>
        <family val="2"/>
        <scheme val="minor"/>
      </rPr>
      <t xml:space="preserve"> in Northern Ireland, 2022.</t>
    </r>
  </si>
  <si>
    <t>Aminopyralid/metazachlor/picloram</t>
  </si>
  <si>
    <t>Carbetamide</t>
  </si>
  <si>
    <t>Diflufenican/flufenacet/metribuzin</t>
  </si>
  <si>
    <t>Halauxifen-methyl/picloram</t>
  </si>
  <si>
    <t>Acetamiprid</t>
  </si>
  <si>
    <t>Unknown insecticide</t>
  </si>
  <si>
    <t>Chlormequat chloride</t>
  </si>
  <si>
    <t>Maleic hydrazide</t>
  </si>
  <si>
    <t>Mepiquat chloride/prohexadione-calcium/pyraclostrobin</t>
  </si>
  <si>
    <t>Boron</t>
  </si>
  <si>
    <t>Carboxylated styrene-butadiene</t>
  </si>
  <si>
    <t>Seaweed extract</t>
  </si>
  <si>
    <t>Unknown seed treatment</t>
  </si>
  <si>
    <r>
      <rPr>
        <b/>
        <sz val="11"/>
        <color rgb="FF008290"/>
        <rFont val="Calibri"/>
        <family val="2"/>
        <scheme val="minor"/>
      </rPr>
      <t xml:space="preserve">Table 9:     </t>
    </r>
    <r>
      <rPr>
        <b/>
        <sz val="11"/>
        <rFont val="Calibri"/>
        <family val="2"/>
        <scheme val="minor"/>
      </rPr>
      <t xml:space="preserve">Estimated quantities (kg) of pesticide formulations used on arable crops </t>
    </r>
    <r>
      <rPr>
        <b/>
        <sz val="11"/>
        <color indexed="8"/>
        <rFont val="Calibri"/>
        <family val="2"/>
        <scheme val="minor"/>
      </rPr>
      <t>in Northern Ireland, 2022.</t>
    </r>
  </si>
  <si>
    <r>
      <rPr>
        <b/>
        <sz val="11"/>
        <color rgb="FF008290"/>
        <rFont val="Calibri"/>
        <family val="2"/>
        <scheme val="minor"/>
      </rPr>
      <t xml:space="preserve">Table 9 contd:     </t>
    </r>
    <r>
      <rPr>
        <b/>
        <sz val="11"/>
        <rFont val="Calibri"/>
        <family val="2"/>
        <scheme val="minor"/>
      </rPr>
      <t xml:space="preserve">Estimated quantities (kg) of pesticide formulations used on arable crops </t>
    </r>
    <r>
      <rPr>
        <b/>
        <sz val="11"/>
        <color indexed="8"/>
        <rFont val="Calibri"/>
        <family val="2"/>
        <scheme val="minor"/>
      </rPr>
      <t>in Northern Ireland, 2022.</t>
    </r>
  </si>
  <si>
    <t>Unknown insecticide*</t>
  </si>
  <si>
    <t>*Quantities not available for unknown insecticide</t>
  </si>
  <si>
    <t>Benthiavalicarb</t>
  </si>
  <si>
    <t>Fluopyram</t>
  </si>
  <si>
    <t xml:space="preserve">  2022, ranked by treated area (spha).</t>
  </si>
  <si>
    <t>Dimethenamid-P</t>
  </si>
  <si>
    <t xml:space="preserve">  2022, ranked by quantity applied (kg).</t>
  </si>
  <si>
    <r>
      <rPr>
        <b/>
        <sz val="11"/>
        <color rgb="FF008290"/>
        <rFont val="Calibri"/>
        <family val="2"/>
        <scheme val="minor"/>
      </rPr>
      <t xml:space="preserve">Table 12:     </t>
    </r>
    <r>
      <rPr>
        <b/>
        <sz val="11"/>
        <rFont val="Calibri"/>
        <family val="2"/>
        <scheme val="minor"/>
      </rPr>
      <t>Field beans: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</si>
  <si>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t>General Disease Control</t>
  </si>
  <si>
    <t>General Weed Control</t>
  </si>
  <si>
    <r>
      <rPr>
        <b/>
        <sz val="11"/>
        <color rgb="FF008290"/>
        <rFont val="Calibri"/>
        <family val="2"/>
        <scheme val="minor"/>
      </rPr>
      <t xml:space="preserve">Table 13:     </t>
    </r>
    <r>
      <rPr>
        <b/>
        <sz val="11"/>
        <rFont val="Calibri"/>
        <family val="2"/>
        <scheme val="minor"/>
      </rPr>
      <t>Maincrop potatoes: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</si>
  <si>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14:     </t>
    </r>
    <r>
      <rPr>
        <b/>
        <sz val="11"/>
        <rFont val="Calibri"/>
        <family val="2"/>
        <scheme val="minor"/>
      </rPr>
      <t>Seed potatoes: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</si>
  <si>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15:     </t>
    </r>
    <r>
      <rPr>
        <b/>
        <sz val="11"/>
        <rFont val="Calibri"/>
        <family val="2"/>
        <scheme val="minor"/>
      </rPr>
      <t>Spring barley: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</si>
  <si>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15 contd:     </t>
    </r>
    <r>
      <rPr>
        <b/>
        <sz val="11"/>
        <rFont val="Calibri"/>
        <family val="2"/>
        <scheme val="minor"/>
      </rPr>
      <t>Spring barley: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 </t>
    </r>
  </si>
  <si>
    <r>
      <rPr>
        <b/>
        <sz val="11"/>
        <color rgb="FF008290"/>
        <rFont val="Calibri"/>
        <family val="2"/>
        <scheme val="minor"/>
      </rPr>
      <t xml:space="preserve">Table 16:     </t>
    </r>
    <r>
      <rPr>
        <b/>
        <sz val="11"/>
        <rFont val="Calibri"/>
        <family val="2"/>
        <scheme val="minor"/>
      </rPr>
      <t>Spring oats: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</si>
  <si>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17:     </t>
    </r>
    <r>
      <rPr>
        <b/>
        <sz val="11"/>
        <rFont val="Calibri"/>
        <family val="2"/>
        <scheme val="minor"/>
      </rPr>
      <t>Spring wheat: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</si>
  <si>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18:     </t>
    </r>
    <r>
      <rPr>
        <b/>
        <sz val="11"/>
        <rFont val="Calibri"/>
        <family val="2"/>
        <scheme val="minor"/>
      </rPr>
      <t>Winter barley: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</si>
  <si>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19:     </t>
    </r>
    <r>
      <rPr>
        <b/>
        <sz val="11"/>
        <rFont val="Calibri"/>
        <family val="2"/>
        <scheme val="minor"/>
      </rPr>
      <t>Winter oats: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</si>
  <si>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20:     </t>
    </r>
    <r>
      <rPr>
        <b/>
        <sz val="11"/>
        <rFont val="Calibri"/>
        <family val="2"/>
        <scheme val="minor"/>
      </rPr>
      <t>Winter oilseed rape: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 </t>
    </r>
  </si>
  <si>
    <r>
      <rPr>
        <b/>
        <sz val="11"/>
        <color rgb="FF008290"/>
        <rFont val="Calibri"/>
        <family val="2"/>
        <scheme val="minor"/>
      </rPr>
      <t xml:space="preserve">Table 21:     </t>
    </r>
    <r>
      <rPr>
        <b/>
        <sz val="11"/>
        <rFont val="Calibri"/>
        <family val="2"/>
        <scheme val="minor"/>
      </rPr>
      <t>Winter wheat: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</si>
  <si>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>Table 23:</t>
    </r>
    <r>
      <rPr>
        <b/>
        <sz val="11"/>
        <color indexed="8"/>
        <rFont val="Calibri"/>
        <family val="2"/>
        <scheme val="minor"/>
      </rPr>
      <t xml:space="preserve">     The area (spha) of arable crops treated with pesticides in Northern Ireland, 1990-2022. </t>
    </r>
  </si>
  <si>
    <r>
      <rPr>
        <b/>
        <sz val="11"/>
        <color rgb="FF008290"/>
        <rFont val="Calibri"/>
        <family val="2"/>
        <scheme val="minor"/>
      </rPr>
      <t>Table 23 contd:</t>
    </r>
    <r>
      <rPr>
        <b/>
        <sz val="11"/>
        <color indexed="8"/>
        <rFont val="Calibri"/>
        <family val="2"/>
        <scheme val="minor"/>
      </rPr>
      <t xml:space="preserve">     Comparison of the area (spha) of arable crops treated in Northern Ireland, 1990-2022. </t>
    </r>
  </si>
  <si>
    <r>
      <rPr>
        <b/>
        <sz val="11"/>
        <color rgb="FF008290"/>
        <rFont val="Calibri"/>
        <family val="2"/>
        <scheme val="minor"/>
      </rPr>
      <t>Table 25 contd:</t>
    </r>
    <r>
      <rPr>
        <b/>
        <sz val="11"/>
        <color indexed="8"/>
        <rFont val="Calibri"/>
        <family val="2"/>
        <scheme val="minor"/>
      </rPr>
      <t xml:space="preserve">     Comparison of the area (spha) of cereal crops treated in Northern Ireland, 1990-2022. </t>
    </r>
  </si>
  <si>
    <r>
      <rPr>
        <b/>
        <sz val="11"/>
        <color rgb="FF008290"/>
        <rFont val="Calibri"/>
        <family val="2"/>
        <scheme val="minor"/>
      </rPr>
      <t>Table 27 contd:</t>
    </r>
    <r>
      <rPr>
        <b/>
        <sz val="11"/>
        <color indexed="8"/>
        <rFont val="Calibri"/>
        <family val="2"/>
        <scheme val="minor"/>
      </rPr>
      <t xml:space="preserve">     Comparison of the area (spha) of oilseed rape crops treated in Northern Ireland, 1990-2022. </t>
    </r>
  </si>
  <si>
    <r>
      <rPr>
        <b/>
        <sz val="11"/>
        <color rgb="FF008290"/>
        <rFont val="Calibri"/>
        <family val="2"/>
        <scheme val="minor"/>
      </rPr>
      <t>Table 31:</t>
    </r>
    <r>
      <rPr>
        <b/>
        <sz val="11"/>
        <color indexed="8"/>
        <rFont val="Calibri"/>
        <family val="2"/>
        <scheme val="minor"/>
      </rPr>
      <t xml:space="preserve">     The area (spha) of potato crops treated with pesticides in Northern Ireland, 1990-2022. </t>
    </r>
  </si>
  <si>
    <r>
      <rPr>
        <b/>
        <sz val="11"/>
        <color rgb="FF008290"/>
        <rFont val="Calibri"/>
        <family val="2"/>
        <scheme val="minor"/>
      </rPr>
      <t>Table 31 contd:</t>
    </r>
    <r>
      <rPr>
        <b/>
        <sz val="11"/>
        <color indexed="8"/>
        <rFont val="Calibri"/>
        <family val="2"/>
        <scheme val="minor"/>
      </rPr>
      <t xml:space="preserve">     Comparison of the area (spha) of potato crops treated in Northern Ireland, 1990-2022. </t>
    </r>
  </si>
  <si>
    <t>2022**</t>
  </si>
  <si>
    <r>
      <rPr>
        <b/>
        <sz val="11"/>
        <color rgb="FF008290"/>
        <rFont val="Calibri"/>
        <family val="2"/>
        <scheme val="minor"/>
      </rPr>
      <t>Table 22 contd:</t>
    </r>
    <r>
      <rPr>
        <b/>
        <sz val="11"/>
        <color indexed="8"/>
        <rFont val="Calibri"/>
        <family val="2"/>
        <scheme val="minor"/>
      </rPr>
      <t xml:space="preserve">     Percentage change in the area of arable crops grown (ha) in Northern Ireland, 1990-2022.</t>
    </r>
  </si>
  <si>
    <t>2022-90</t>
  </si>
  <si>
    <t>2022-92</t>
  </si>
  <si>
    <t>2022-94</t>
  </si>
  <si>
    <t>2022-96</t>
  </si>
  <si>
    <t>2022-98</t>
  </si>
  <si>
    <t>2022-00</t>
  </si>
  <si>
    <t>2022-02</t>
  </si>
  <si>
    <t>2022-04</t>
  </si>
  <si>
    <t>2022-06</t>
  </si>
  <si>
    <t>2022-08</t>
  </si>
  <si>
    <t>2022-10</t>
  </si>
  <si>
    <t>2022-12</t>
  </si>
  <si>
    <t>2022-14</t>
  </si>
  <si>
    <t>2022-16</t>
  </si>
  <si>
    <t>2022-18</t>
  </si>
  <si>
    <t>2022-20</t>
  </si>
  <si>
    <t>Table 22 contd</t>
  </si>
  <si>
    <t>Percentage change in the area of arable crops grown (ha) in Northern Ireland, 1990-2022.</t>
  </si>
  <si>
    <t>Table 23 contd</t>
  </si>
  <si>
    <t>Comparison of the area (spha) of arable crops treated in Northern Ireland, 1990-2022.</t>
  </si>
  <si>
    <t>Table 24 contd</t>
  </si>
  <si>
    <t>Table 25 contd</t>
  </si>
  <si>
    <t>The area (spha) of cereal crops treated with pesticides in Northern Ireland, 1990-2022.</t>
  </si>
  <si>
    <t>Comparison of the area (spha) of cereal crops treated in Northern Ireland, 1990-2022.</t>
  </si>
  <si>
    <t>The area (spha) of oilseed rape crops treated with pesticides in Northern Ireland, 1990-2022.</t>
  </si>
  <si>
    <t>Comparison of the area (spha) of oilseed rape crops treated in Northern Ireland, 1990-2022.</t>
  </si>
  <si>
    <t>Comparison of the area (spha) of pea and bean crops treated in Northern Ireland, 1998-2022.</t>
  </si>
  <si>
    <t>The area (spha) of arable crops treated with pesticides in Northern Ireland, 1990-2022.</t>
  </si>
  <si>
    <t>The area (spha) of pea and bean crops treated with pesticides in Northern Ireland, 1998-2022.</t>
  </si>
  <si>
    <t>The area (spha) of potato crops treated with pesticides in Northern Ireland, 1990-2022.</t>
  </si>
  <si>
    <t>Comparison of the area (spha) of potato crops treated in Northern Ireland, 1990-2022.</t>
  </si>
  <si>
    <t>General Fungal Control</t>
  </si>
  <si>
    <t>Ground Preparation</t>
  </si>
  <si>
    <t>Rhizoctonia</t>
  </si>
  <si>
    <t>General Insect Control</t>
  </si>
  <si>
    <t>Growth Regulation</t>
  </si>
  <si>
    <t>Seed Treatment</t>
  </si>
  <si>
    <t>Powdery mildew</t>
  </si>
  <si>
    <t>Chickweed</t>
  </si>
  <si>
    <t>Foliar Feed</t>
  </si>
  <si>
    <t>Grass weeds</t>
  </si>
  <si>
    <t>Ripen grain</t>
  </si>
  <si>
    <t>Sow thistle</t>
  </si>
  <si>
    <t>Stubble Treatment</t>
  </si>
  <si>
    <t>Trace Element</t>
  </si>
  <si>
    <t>Wild Oats</t>
  </si>
  <si>
    <t>*Quantities not available for unknown fungicides</t>
  </si>
  <si>
    <t>Unknown seed treatments*</t>
  </si>
  <si>
    <t>Unknown fungicide*</t>
  </si>
  <si>
    <t>Biostimulant</t>
  </si>
  <si>
    <t>Lodging</t>
  </si>
  <si>
    <t>Meadow Grass</t>
  </si>
  <si>
    <t>Rooting</t>
  </si>
  <si>
    <t>Straw stiffener</t>
  </si>
  <si>
    <t>Ear Wash</t>
  </si>
  <si>
    <t>All other treatments</t>
  </si>
  <si>
    <t>Harvest Aid</t>
  </si>
  <si>
    <t>Volunteer Oats</t>
  </si>
  <si>
    <t>Pod shatter</t>
  </si>
  <si>
    <t>Sealant</t>
  </si>
  <si>
    <t>Disease Prevention</t>
  </si>
  <si>
    <t>Ear disease</t>
  </si>
  <si>
    <t>Fusarium ear blight</t>
  </si>
  <si>
    <t>Rust</t>
  </si>
  <si>
    <t>Septoria</t>
  </si>
  <si>
    <t>160***</t>
  </si>
  <si>
    <t>380*</t>
  </si>
  <si>
    <r>
      <rPr>
        <b/>
        <sz val="11"/>
        <color rgb="FF008290"/>
        <rFont val="Calibri"/>
        <family val="2"/>
        <scheme val="minor"/>
      </rPr>
      <t xml:space="preserve">Table 24 contd:     </t>
    </r>
    <r>
      <rPr>
        <b/>
        <sz val="11"/>
        <rFont val="Calibri"/>
        <family val="2"/>
        <scheme val="minor"/>
      </rPr>
      <t>Comparison of quantity (kg) of pesticides applied to arable crops in Northern Ireland, 1990-2022.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</si>
  <si>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26 contd:     </t>
    </r>
    <r>
      <rPr>
        <b/>
        <sz val="11"/>
        <rFont val="Calibri"/>
        <family val="2"/>
        <scheme val="minor"/>
      </rPr>
      <t>Comparison of quantity (kg) of pesticides applied to cereal crops in Northern Ireland, 1990-2022.</t>
    </r>
    <r>
      <rPr>
        <b/>
        <sz val="11"/>
        <color theme="1"/>
        <rFont val="Calibri"/>
        <family val="2"/>
        <scheme val="minor"/>
      </rPr>
      <t xml:space="preserve"> </t>
    </r>
  </si>
  <si>
    <t>2022*</t>
  </si>
  <si>
    <r>
      <rPr>
        <b/>
        <sz val="11"/>
        <color rgb="FF008290"/>
        <rFont val="Calibri"/>
        <family val="2"/>
        <scheme val="minor"/>
      </rPr>
      <t xml:space="preserve">Table 28 contd:     </t>
    </r>
    <r>
      <rPr>
        <b/>
        <sz val="11"/>
        <rFont val="Calibri"/>
        <family val="2"/>
        <scheme val="minor"/>
      </rPr>
      <t>Comparison of quantity (kg) of pesticides applied to oilseed rape crops in Northern Ireland, 1990-2022.</t>
    </r>
    <r>
      <rPr>
        <b/>
        <sz val="11"/>
        <color theme="1"/>
        <rFont val="Calibri"/>
        <family val="2"/>
        <scheme val="minor"/>
      </rPr>
      <t xml:space="preserve"> </t>
    </r>
  </si>
  <si>
    <t>** storage data not available for 2020 and 2022</t>
  </si>
  <si>
    <t>Page No.</t>
  </si>
  <si>
    <t>Estimated area (spha) of arable crops treated regionally with each pesticide type in Northern Ireland, 2022.</t>
  </si>
  <si>
    <t>The total treated area (spha) and the basic treated area (ha) of arable crops treated with each pesticide type in Northern Ireland, 2022.</t>
  </si>
  <si>
    <t>Estimated area (spha) of arable crops treated with pesticide formulations in Northern Ireland, 2022.</t>
  </si>
  <si>
    <t>Estimated quantities (kg) of pesticide formulations used on arable crops in Northern Ireland, 2022.</t>
  </si>
  <si>
    <t>The fifty active substances most extensively used on arable crops in Northern Ireland, 2022, ranked by treated area (spha).</t>
  </si>
  <si>
    <t xml:space="preserve">The fifty active substances most extensively used on arable crops in Northern Ireland, 2022, ranked by quantity applied (kg). </t>
  </si>
  <si>
    <t>Field beans: reasons for treatment, total treated area (spha), basic treated area (ha) and quantity applied (kg).</t>
  </si>
  <si>
    <t>Maincrop potatoes: reasons for treatment, total treated area (spha), basic treated area (ha) and quantity applied (kg).</t>
  </si>
  <si>
    <r>
      <rPr>
        <b/>
        <sz val="11"/>
        <color rgb="FF008290"/>
        <rFont val="Calibri"/>
        <family val="2"/>
        <scheme val="minor"/>
      </rPr>
      <t xml:space="preserve">Table 13 contd:     </t>
    </r>
    <r>
      <rPr>
        <b/>
        <sz val="11"/>
        <rFont val="Calibri"/>
        <family val="2"/>
        <scheme val="minor"/>
      </rPr>
      <t>Maincrop potatoes: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</si>
  <si>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14 contd:     </t>
    </r>
    <r>
      <rPr>
        <b/>
        <sz val="11"/>
        <rFont val="Calibri"/>
        <family val="2"/>
        <scheme val="minor"/>
      </rPr>
      <t>Seed potatoes: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</si>
  <si>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t>Seed potatoes: reasons for treatment, total treated area (spha), basic treated area (ha) and quantity applied (kg).</t>
  </si>
  <si>
    <t>Spring barley: reasons for treatment, total treated area (spha), basic treated area (ha) and quantity applied (kg).</t>
  </si>
  <si>
    <t>Spring oats: reasons for treatment, total treated area (spha), basic treated area (ha) and quantity applied (kg).</t>
  </si>
  <si>
    <t>Spring wheat: reasons for treatment, total treated area (spha), basic treated area (ha) and quantity applied (kg).</t>
  </si>
  <si>
    <t>Winter barley: reasons for treatment, total treated area (spha), basic treated area (ha) and quantity applied (kg).</t>
  </si>
  <si>
    <t>Winter oats: reasons for treatment, total treated area (spha), basic treated area (ha) and quantity applied (kg).</t>
  </si>
  <si>
    <t xml:space="preserve">Winter oilseed rape: reasons for treatment, total treated area (spha), basic treated area (ha) and quantity applied (kg). </t>
  </si>
  <si>
    <t>Winter wheat: reasons for treatment, total treated area (spha), basic treated area (ha) and quantity applied (kg).</t>
  </si>
  <si>
    <t xml:space="preserve">Comparison of the area of arable crops grown (ha) in Northern Ireland, 1990-2022. </t>
  </si>
  <si>
    <r>
      <rPr>
        <b/>
        <sz val="11"/>
        <color rgb="FF008290"/>
        <rFont val="Calibri"/>
        <family val="2"/>
        <scheme val="minor"/>
      </rPr>
      <t>Table 22:</t>
    </r>
    <r>
      <rPr>
        <b/>
        <sz val="11"/>
        <color indexed="8"/>
        <rFont val="Calibri"/>
        <family val="2"/>
        <scheme val="minor"/>
      </rPr>
      <t xml:space="preserve">     Comparison of the area of arable crops grown (ha) in Northern Ireland, 1990-2022. </t>
    </r>
  </si>
  <si>
    <r>
      <rPr>
        <b/>
        <sz val="11"/>
        <color rgb="FF008290"/>
        <rFont val="Calibri"/>
        <family val="2"/>
        <scheme val="minor"/>
      </rPr>
      <t xml:space="preserve">Table 24:     </t>
    </r>
    <r>
      <rPr>
        <b/>
        <sz val="11"/>
        <rFont val="Calibri"/>
        <family val="2"/>
        <scheme val="minor"/>
      </rPr>
      <t>The quantity (kg) of pesticides applied to arable crops in Northern Ireland, 1990-2022.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</si>
  <si>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The quantity (kg) of pesticides applied to arable crops in Northern Ireland, 1990-2022. </t>
  </si>
  <si>
    <t xml:space="preserve">Comparison of quantity (kg) of pesticides applied to arable crops in Northern Ireland, 1990-2022. </t>
  </si>
  <si>
    <t>N/K</t>
  </si>
  <si>
    <r>
      <rPr>
        <b/>
        <sz val="11"/>
        <color rgb="FF008290"/>
        <rFont val="Calibri"/>
        <family val="2"/>
        <scheme val="minor"/>
      </rPr>
      <t>Table 25:</t>
    </r>
    <r>
      <rPr>
        <b/>
        <sz val="11"/>
        <color indexed="8"/>
        <rFont val="Calibri"/>
        <family val="2"/>
        <scheme val="minor"/>
      </rPr>
      <t xml:space="preserve">     The area (spha) of cereal crops treated with pesticides in Northern Ireland, 1990-2022. </t>
    </r>
  </si>
  <si>
    <t>* Includes rye and triticale.</t>
  </si>
  <si>
    <r>
      <rPr>
        <b/>
        <sz val="11"/>
        <color rgb="FF008290"/>
        <rFont val="Calibri"/>
        <family val="2"/>
        <scheme val="minor"/>
      </rPr>
      <t xml:space="preserve">Table 26:     </t>
    </r>
    <r>
      <rPr>
        <b/>
        <sz val="11"/>
        <rFont val="Calibri"/>
        <family val="2"/>
        <scheme val="minor"/>
      </rPr>
      <t>The quantity (kg) of pesticides applied to cereal crops in Northern Ireland, 1990-2022.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</si>
  <si>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>Table 27:</t>
    </r>
    <r>
      <rPr>
        <b/>
        <sz val="11"/>
        <color indexed="8"/>
        <rFont val="Calibri"/>
        <family val="2"/>
        <scheme val="minor"/>
      </rPr>
      <t xml:space="preserve">     The area (spha) of oilseed rape crops treated with pesticides in Northern Ireland, 1990-2022. </t>
    </r>
  </si>
  <si>
    <t>* Winter oilseed rape only.</t>
  </si>
  <si>
    <r>
      <rPr>
        <b/>
        <sz val="11"/>
        <color rgb="FF008290"/>
        <rFont val="Calibri"/>
        <family val="2"/>
        <scheme val="minor"/>
      </rPr>
      <t xml:space="preserve">Table 28:     </t>
    </r>
    <r>
      <rPr>
        <b/>
        <sz val="11"/>
        <rFont val="Calibri"/>
        <family val="2"/>
        <scheme val="minor"/>
      </rPr>
      <t>The quantity (kg) of pesticides applied to oilseed rape crops in Northern Ireland, 1990-2022.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</si>
  <si>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>Table 29:</t>
    </r>
    <r>
      <rPr>
        <b/>
        <sz val="11"/>
        <color indexed="8"/>
        <rFont val="Calibri"/>
        <family val="2"/>
        <scheme val="minor"/>
      </rPr>
      <t xml:space="preserve">     The area (spha) of pea and bean crops treated with pesticides in Northern Ireland, 1998-2022. </t>
    </r>
  </si>
  <si>
    <t>*Only beans recorded in 2016, 2020 and 2022.</t>
  </si>
  <si>
    <r>
      <rPr>
        <b/>
        <sz val="11"/>
        <color rgb="FF008290"/>
        <rFont val="Calibri"/>
        <family val="2"/>
        <scheme val="minor"/>
      </rPr>
      <t xml:space="preserve">Table 30:     </t>
    </r>
    <r>
      <rPr>
        <b/>
        <sz val="11"/>
        <rFont val="Calibri"/>
        <family val="2"/>
        <scheme val="minor"/>
      </rPr>
      <t>The quantity (kg) of pesticides applied to pea and bean crops in Northern Ireland, 1998-2022.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</si>
  <si>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30 contd:     </t>
    </r>
    <r>
      <rPr>
        <b/>
        <sz val="11"/>
        <rFont val="Calibri"/>
        <family val="2"/>
        <scheme val="minor"/>
      </rPr>
      <t>Comparison of quantity (kg) of pesticides applied to pea and bean crops in Northern Ireland, 1998-2022.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</si>
  <si>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32:     </t>
    </r>
    <r>
      <rPr>
        <b/>
        <sz val="11"/>
        <rFont val="Calibri"/>
        <family val="2"/>
        <scheme val="minor"/>
      </rPr>
      <t>The quantity (kg) of pesticides applied to potato crops in Northern Ireland, 1990-2022.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</si>
  <si>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08290"/>
        <rFont val="Calibri"/>
        <family val="2"/>
        <scheme val="minor"/>
      </rPr>
      <t xml:space="preserve">Table 32 contd:     </t>
    </r>
    <r>
      <rPr>
        <b/>
        <sz val="11"/>
        <rFont val="Calibri"/>
        <family val="2"/>
        <scheme val="minor"/>
      </rPr>
      <t>Comparison of quantity (kg) of pesticides applied to potato crops in Northern Ireland, 1990-2022.</t>
    </r>
    <r>
      <rPr>
        <b/>
        <sz val="11"/>
        <color theme="1"/>
        <rFont val="Calibri"/>
        <family val="2"/>
        <scheme val="minor"/>
      </rPr>
      <t xml:space="preserve"> </t>
    </r>
  </si>
  <si>
    <t>* Potato data not available for 2000</t>
  </si>
  <si>
    <r>
      <rPr>
        <b/>
        <sz val="11"/>
        <color rgb="FF008290"/>
        <rFont val="Calibri"/>
        <family val="2"/>
        <scheme val="minor"/>
      </rPr>
      <t>Table 29 contd:</t>
    </r>
    <r>
      <rPr>
        <b/>
        <sz val="11"/>
        <color indexed="8"/>
        <rFont val="Calibri"/>
        <family val="2"/>
        <scheme val="minor"/>
      </rPr>
      <t xml:space="preserve">     Comparison of the area (spha) of pea and bean crops treated in Northern Ireland, 1998-2022. </t>
    </r>
  </si>
  <si>
    <r>
      <rPr>
        <b/>
        <sz val="11"/>
        <color rgb="FF008290"/>
        <rFont val="Calibri"/>
        <family val="2"/>
        <scheme val="minor"/>
      </rPr>
      <t>Table 33: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early/maincrop potatoes stored (tonnes), treated (treated tonnes) and the weight of pesticides applied (kilograms) to stored potatoes between 1992 and 2022.</t>
    </r>
  </si>
  <si>
    <r>
      <rPr>
        <b/>
        <sz val="11"/>
        <color rgb="FF008290"/>
        <rFont val="Calibri"/>
        <family val="2"/>
        <scheme val="minor"/>
      </rPr>
      <t>Table 34: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seed potatoes stored (tonnes), treated (treated tonnes) and weight of pesticides applied (kilograms) to stored potatoes between 1992 and 2022.</t>
    </r>
  </si>
  <si>
    <r>
      <rPr>
        <b/>
        <sz val="11"/>
        <color rgb="FF008290"/>
        <rFont val="Calibri"/>
        <family val="2"/>
        <scheme val="minor"/>
      </rPr>
      <t>Table 35: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all potatoes stored (tonnes), treated (treated tonnes) and weight of pesticides applied (kilograms) to stored potatoes between 1992 and 2022.</t>
    </r>
  </si>
  <si>
    <r>
      <rPr>
        <b/>
        <sz val="11"/>
        <color rgb="FF008290"/>
        <rFont val="Calibri"/>
        <family val="2"/>
        <scheme val="minor"/>
      </rPr>
      <t xml:space="preserve">Table 16 contd:     </t>
    </r>
    <r>
      <rPr>
        <b/>
        <sz val="11"/>
        <rFont val="Calibri"/>
        <family val="2"/>
        <scheme val="minor"/>
      </rPr>
      <t>Spring oats: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</si>
  <si>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17 contd:     </t>
    </r>
    <r>
      <rPr>
        <b/>
        <sz val="11"/>
        <rFont val="Calibri"/>
        <family val="2"/>
        <scheme val="minor"/>
      </rPr>
      <t>Spring wheat: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</si>
  <si>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18 contd:     </t>
    </r>
    <r>
      <rPr>
        <b/>
        <sz val="11"/>
        <rFont val="Calibri"/>
        <family val="2"/>
        <scheme val="minor"/>
      </rPr>
      <t>Winter barley: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</si>
  <si>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19 contd:     </t>
    </r>
    <r>
      <rPr>
        <b/>
        <sz val="11"/>
        <rFont val="Calibri"/>
        <family val="2"/>
        <scheme val="minor"/>
      </rPr>
      <t>Winter oats: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 </t>
    </r>
  </si>
  <si>
    <r>
      <rPr>
        <b/>
        <sz val="11"/>
        <color rgb="FF008290"/>
        <rFont val="Calibri"/>
        <family val="2"/>
        <scheme val="minor"/>
      </rPr>
      <t xml:space="preserve">Table 20 contd:     </t>
    </r>
    <r>
      <rPr>
        <b/>
        <sz val="11"/>
        <rFont val="Calibri"/>
        <family val="2"/>
        <scheme val="minor"/>
      </rPr>
      <t>Winter oilseed rape: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</si>
  <si>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r>
      <rPr>
        <b/>
        <sz val="11"/>
        <color rgb="FF008290"/>
        <rFont val="Calibri"/>
        <family val="2"/>
        <scheme val="minor"/>
      </rPr>
      <t xml:space="preserve">Table 21 contd:     </t>
    </r>
    <r>
      <rPr>
        <b/>
        <sz val="11"/>
        <rFont val="Calibri"/>
        <family val="2"/>
        <scheme val="minor"/>
      </rPr>
      <t>Winter wheat:</t>
    </r>
    <r>
      <rPr>
        <b/>
        <sz val="11"/>
        <color theme="1"/>
        <rFont val="Calibri"/>
        <family val="2"/>
        <scheme val="minor"/>
      </rPr>
      <t xml:space="preserve"> reasons for treatment, total treated area (spha), basic treated area (ha) and quantity applied (kg).</t>
    </r>
  </si>
  <si>
    <t>Comparison of early/maincrop potatoes stored (tonnes), treated (treated tonnes) and the weight of pesticides applied (kilograms) to stored potatoes between 1992 and 2022.</t>
  </si>
  <si>
    <t>Comparison of seed potatoes stored (tonnes), treated (treated tonnes) and the weight of pesticides applied (kilograms) to stored potatoes between 1992 and 2022.</t>
  </si>
  <si>
    <t>Comparison of all potatoes stored (tonnes), treated (treated tonnes) and the weight of pesticides applied (kilograms) to stored potatoes between 1992 and 2022.</t>
  </si>
  <si>
    <t xml:space="preserve">The quantity (kg) of pesticides applied to cereal crops in Northern Ireland, 1990-2022. </t>
  </si>
  <si>
    <t xml:space="preserve">Comparison of quantity (kg) of pesticides applied to cereal crops in Northern Ireland, 1990-2022. </t>
  </si>
  <si>
    <t>The quantity (kg) of pesticides applied to oilseed rape crops in Northern Ireland, 1990-2022.</t>
  </si>
  <si>
    <t>Comparison of quantity (kg) of pesticides applied to oilseed rape crops in Northern Ireland, 1990-2022.</t>
  </si>
  <si>
    <t xml:space="preserve">The quantity (kg) of pesticides applied to pea and bean crops in Northern Ireland, 1998-2022. </t>
  </si>
  <si>
    <t>Comparison of quantity (kg) of pesticides applied to pea and bean crops in Northern Ireland, 1998-2022.</t>
  </si>
  <si>
    <t>The quantity (kg) of pesticides applied to potato crops in Northern Ireland, 1990-2022.</t>
  </si>
  <si>
    <t>Comparison of quantity (kg) of pesticides applied to potato crops in Northern Ireland, 1990-2022.</t>
  </si>
  <si>
    <t>The proportional area (%) of each crop treated with pesticides and the mean number of spray applications (sp apps) applied to each crop in Northern Ireland, 2022.</t>
  </si>
  <si>
    <t xml:space="preserve">    Pyridines</t>
  </si>
  <si>
    <t xml:space="preserve">    Azomethines</t>
  </si>
  <si>
    <t xml:space="preserve">    Neonicotinoids</t>
  </si>
  <si>
    <t xml:space="preserve">    Feeding blockers</t>
  </si>
  <si>
    <r>
      <rPr>
        <b/>
        <sz val="11"/>
        <color rgb="FF008290"/>
        <rFont val="Calibri"/>
        <family val="2"/>
        <scheme val="minor"/>
      </rPr>
      <t xml:space="preserve">Table 10:     </t>
    </r>
    <r>
      <rPr>
        <b/>
        <sz val="11"/>
        <color theme="1"/>
        <rFont val="Calibri"/>
        <family val="2"/>
        <scheme val="minor"/>
      </rPr>
      <t xml:space="preserve">The fifty substances most extensively used on arable crops in Northern Ireland, </t>
    </r>
  </si>
  <si>
    <r>
      <rPr>
        <b/>
        <sz val="11"/>
        <color rgb="FF008290"/>
        <rFont val="Calibri"/>
        <family val="2"/>
        <scheme val="minor"/>
      </rPr>
      <t xml:space="preserve">Table 11:     </t>
    </r>
    <r>
      <rPr>
        <b/>
        <sz val="11"/>
        <color theme="1"/>
        <rFont val="Calibri"/>
        <family val="2"/>
        <scheme val="minor"/>
      </rPr>
      <t xml:space="preserve">The fifty substances most extensively used on arable crops in Northern Ireland,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</si>
</sst>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#,##0_ ;\-#,##0\ "/>
    <numFmt numFmtId="165" formatCode="#,##0.0_ ;\-#,##0.0\ "/>
    <numFmt numFmtId="166" formatCode="0.000"/>
    <numFmt numFmtId="167" formatCode="#,##0.0"/>
    <numFmt numFmtId="168" formatCode="####.00"/>
    <numFmt numFmtId="169" formatCode="_-* #,##0.0_-;\-* #,##0.0_-;_-* &quot;-&quot;??_-;_-@_-"/>
    <numFmt numFmtId="170" formatCode="_(* #,##0.00_);_(* \(#,##0.00\);_(* &quot;-&quot;??_);_(@_)"/>
    <numFmt numFmtId="171" formatCode="_-* #,##0_-;\-* #,##0_-;_-* &quot;-&quot;??_-;_-@_-"/>
    <numFmt numFmtId="172" formatCode="#,##0.000"/>
    <numFmt numFmtId="173" formatCode="\(#,##0\)"/>
    <numFmt numFmtId="174" formatCode="\(#,##0.0\)"/>
    <numFmt numFmtId="175" formatCode="#,##0.0000"/>
    <numFmt numFmtId="176" formatCode="0.0"/>
    <numFmt numFmtId="177" formatCode="0.00;[Red]0.00"/>
    <numFmt numFmtId="178" formatCode="#,##0_ ;[Red]\-#,##0\ 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Calibri"/>
      <family val="2"/>
      <scheme val="minor"/>
    </font>
    <font>
      <b/>
      <sz val="11"/>
      <color rgb="FF00829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color indexed="12"/>
      <name val="Times New Roman"/>
      <family val="1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 Bold"/>
      <family val="2"/>
    </font>
    <font>
      <b/>
      <sz val="9"/>
      <color indexed="8"/>
      <name val="Arial Bold"/>
    </font>
    <font>
      <sz val="10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0"/>
      <name val="Trebuchet MS"/>
      <family val="2"/>
    </font>
    <font>
      <b/>
      <sz val="10"/>
      <color rgb="FF0000FF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color rgb="FF000000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rgb="FFA21619"/>
      <name val="Calibri"/>
      <family val="2"/>
      <scheme val="minor"/>
    </font>
    <font>
      <b/>
      <sz val="9"/>
      <color rgb="FFA21619"/>
      <name val="Arial Bold"/>
      <family val="2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4"/>
      <color theme="0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b/>
      <i/>
      <sz val="11"/>
      <color theme="0"/>
      <name val="Calibri"/>
      <family val="2"/>
    </font>
    <font>
      <sz val="9"/>
      <name val="Calibri"/>
      <family val="2"/>
      <scheme val="minor"/>
    </font>
    <font>
      <sz val="8"/>
      <name val="Times New Roman"/>
      <family val="1"/>
    </font>
    <font>
      <sz val="10"/>
      <color rgb="FFFF0000"/>
      <name val="Times New Roman"/>
      <family val="1"/>
    </font>
    <font>
      <i/>
      <sz val="10"/>
      <name val="Calibri"/>
      <family val="2"/>
      <scheme val="minor"/>
    </font>
    <font>
      <i/>
      <sz val="9"/>
      <name val="Arial"/>
      <family val="2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rgb="FF00B0F0"/>
      <name val="Times New Roman"/>
      <family val="1"/>
    </font>
    <font>
      <b/>
      <i/>
      <sz val="9"/>
      <name val="Arial"/>
      <family val="2"/>
    </font>
    <font>
      <b/>
      <i/>
      <sz val="10"/>
      <color indexed="12"/>
      <name val="Times New Roman"/>
      <family val="1"/>
    </font>
    <font>
      <i/>
      <sz val="10"/>
      <color rgb="FFFF0000"/>
      <name val="Times New Roman"/>
      <family val="1"/>
    </font>
    <font>
      <sz val="10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829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FF"/>
      <name val="Times New Roman"/>
      <family val="1"/>
    </font>
    <font>
      <sz val="9"/>
      <name val="Trebuchet MS"/>
      <family val="2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i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theme="4" tint="0.59999389629810485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9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9" fillId="0" borderId="0"/>
    <xf numFmtId="170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8">
    <xf numFmtId="0" fontId="0" fillId="0" borderId="0" xfId="0"/>
    <xf numFmtId="0" fontId="5" fillId="0" borderId="0" xfId="2" applyFont="1"/>
    <xf numFmtId="0" fontId="8" fillId="0" borderId="0" xfId="2" applyFont="1"/>
    <xf numFmtId="0" fontId="4" fillId="0" borderId="0" xfId="2"/>
    <xf numFmtId="0" fontId="8" fillId="0" borderId="1" xfId="2" applyFont="1" applyBorder="1"/>
    <xf numFmtId="0" fontId="10" fillId="0" borderId="2" xfId="2" applyFont="1" applyBorder="1"/>
    <xf numFmtId="0" fontId="10" fillId="0" borderId="3" xfId="2" applyFont="1" applyBorder="1"/>
    <xf numFmtId="0" fontId="10" fillId="0" borderId="2" xfId="2" applyFont="1" applyBorder="1" applyAlignment="1">
      <alignment horizontal="center"/>
    </xf>
    <xf numFmtId="0" fontId="8" fillId="0" borderId="4" xfId="2" applyFont="1" applyBorder="1"/>
    <xf numFmtId="0" fontId="8" fillId="3" borderId="4" xfId="2" applyFont="1" applyFill="1" applyBorder="1"/>
    <xf numFmtId="0" fontId="15" fillId="0" borderId="0" xfId="2" applyFont="1" applyAlignment="1">
      <alignment vertical="center"/>
    </xf>
    <xf numFmtId="2" fontId="16" fillId="0" borderId="1" xfId="3" applyNumberFormat="1" applyFont="1" applyBorder="1" applyAlignment="1">
      <alignment horizontal="left"/>
    </xf>
    <xf numFmtId="2" fontId="17" fillId="0" borderId="0" xfId="2" applyNumberFormat="1" applyFont="1" applyAlignment="1">
      <alignment vertical="center"/>
    </xf>
    <xf numFmtId="2" fontId="4" fillId="0" borderId="0" xfId="2" applyNumberFormat="1"/>
    <xf numFmtId="2" fontId="4" fillId="5" borderId="0" xfId="2" applyNumberFormat="1" applyFill="1"/>
    <xf numFmtId="2" fontId="20" fillId="5" borderId="5" xfId="3" applyNumberFormat="1" applyFont="1" applyFill="1" applyBorder="1" applyAlignment="1">
      <alignment horizontal="center" wrapText="1"/>
    </xf>
    <xf numFmtId="2" fontId="4" fillId="5" borderId="6" xfId="2" applyNumberFormat="1" applyFill="1" applyBorder="1"/>
    <xf numFmtId="2" fontId="21" fillId="3" borderId="1" xfId="3" applyNumberFormat="1" applyFont="1" applyFill="1" applyBorder="1" applyAlignment="1">
      <alignment horizontal="left"/>
    </xf>
    <xf numFmtId="164" fontId="12" fillId="6" borderId="1" xfId="1" applyNumberFormat="1" applyFont="1" applyFill="1" applyBorder="1" applyAlignment="1">
      <alignment horizontal="right"/>
    </xf>
    <xf numFmtId="2" fontId="8" fillId="3" borderId="1" xfId="4" applyNumberFormat="1" applyFont="1" applyFill="1" applyBorder="1" applyAlignment="1">
      <alignment horizontal="left"/>
    </xf>
    <xf numFmtId="164" fontId="12" fillId="6" borderId="5" xfId="1" applyNumberFormat="1" applyFont="1" applyFill="1" applyBorder="1" applyAlignment="1">
      <alignment horizontal="right"/>
    </xf>
    <xf numFmtId="0" fontId="17" fillId="0" borderId="0" xfId="2" applyFont="1" applyAlignment="1">
      <alignment vertical="center"/>
    </xf>
    <xf numFmtId="2" fontId="20" fillId="2" borderId="9" xfId="3" applyNumberFormat="1" applyFont="1" applyFill="1" applyBorder="1" applyAlignment="1">
      <alignment horizontal="center" wrapText="1"/>
    </xf>
    <xf numFmtId="0" fontId="4" fillId="5" borderId="0" xfId="2" applyFill="1"/>
    <xf numFmtId="164" fontId="12" fillId="3" borderId="1" xfId="1" applyNumberFormat="1" applyFont="1" applyFill="1" applyBorder="1" applyAlignment="1">
      <alignment horizontal="right"/>
    </xf>
    <xf numFmtId="164" fontId="11" fillId="3" borderId="1" xfId="1" applyNumberFormat="1" applyFont="1" applyFill="1" applyBorder="1" applyAlignment="1">
      <alignment horizontal="right"/>
    </xf>
    <xf numFmtId="2" fontId="21" fillId="0" borderId="1" xfId="3" applyNumberFormat="1" applyFont="1" applyBorder="1" applyAlignment="1">
      <alignment horizontal="left"/>
    </xf>
    <xf numFmtId="164" fontId="12" fillId="0" borderId="1" xfId="1" applyNumberFormat="1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166" fontId="15" fillId="0" borderId="0" xfId="2" applyNumberFormat="1" applyFont="1" applyAlignment="1">
      <alignment vertical="center"/>
    </xf>
    <xf numFmtId="166" fontId="22" fillId="0" borderId="0" xfId="2" applyNumberFormat="1" applyFont="1" applyAlignment="1">
      <alignment vertical="center"/>
    </xf>
    <xf numFmtId="2" fontId="10" fillId="5" borderId="5" xfId="4" applyNumberFormat="1" applyFont="1" applyFill="1" applyBorder="1" applyAlignment="1">
      <alignment horizontal="center" wrapText="1"/>
    </xf>
    <xf numFmtId="2" fontId="8" fillId="3" borderId="1" xfId="4" applyNumberFormat="1" applyFont="1" applyFill="1" applyBorder="1" applyAlignment="1">
      <alignment horizontal="left" vertical="center"/>
    </xf>
    <xf numFmtId="164" fontId="12" fillId="6" borderId="2" xfId="1" applyNumberFormat="1" applyFont="1" applyFill="1" applyBorder="1" applyAlignment="1">
      <alignment horizontal="right"/>
    </xf>
    <xf numFmtId="2" fontId="8" fillId="3" borderId="8" xfId="4" applyNumberFormat="1" applyFont="1" applyFill="1" applyBorder="1" applyAlignment="1">
      <alignment horizontal="left" vertical="center"/>
    </xf>
    <xf numFmtId="164" fontId="12" fillId="6" borderId="6" xfId="1" applyNumberFormat="1" applyFont="1" applyFill="1" applyBorder="1" applyAlignment="1">
      <alignment horizontal="right"/>
    </xf>
    <xf numFmtId="164" fontId="11" fillId="3" borderId="5" xfId="1" applyNumberFormat="1" applyFont="1" applyFill="1" applyBorder="1" applyAlignment="1">
      <alignment horizontal="right"/>
    </xf>
    <xf numFmtId="2" fontId="8" fillId="0" borderId="1" xfId="4" applyNumberFormat="1" applyFont="1" applyBorder="1" applyAlignment="1">
      <alignment horizontal="left"/>
    </xf>
    <xf numFmtId="164" fontId="12" fillId="0" borderId="1" xfId="5" applyNumberFormat="1" applyFont="1" applyFill="1" applyBorder="1" applyAlignment="1">
      <alignment horizontal="right"/>
    </xf>
    <xf numFmtId="164" fontId="11" fillId="0" borderId="1" xfId="5" applyNumberFormat="1" applyFont="1" applyFill="1" applyBorder="1" applyAlignment="1">
      <alignment horizontal="right"/>
    </xf>
    <xf numFmtId="164" fontId="12" fillId="6" borderId="7" xfId="1" applyNumberFormat="1" applyFont="1" applyFill="1" applyBorder="1" applyAlignment="1">
      <alignment horizontal="right"/>
    </xf>
    <xf numFmtId="164" fontId="12" fillId="6" borderId="8" xfId="1" applyNumberFormat="1" applyFont="1" applyFill="1" applyBorder="1" applyAlignment="1">
      <alignment horizontal="right"/>
    </xf>
    <xf numFmtId="164" fontId="11" fillId="3" borderId="8" xfId="1" applyNumberFormat="1" applyFont="1" applyFill="1" applyBorder="1" applyAlignment="1">
      <alignment horizontal="right"/>
    </xf>
    <xf numFmtId="2" fontId="15" fillId="0" borderId="0" xfId="2" applyNumberFormat="1" applyFont="1" applyAlignment="1">
      <alignment vertical="center"/>
    </xf>
    <xf numFmtId="2" fontId="22" fillId="0" borderId="0" xfId="2" applyNumberFormat="1" applyFont="1" applyAlignment="1">
      <alignment vertical="center"/>
    </xf>
    <xf numFmtId="2" fontId="10" fillId="0" borderId="0" xfId="4" applyNumberFormat="1" applyFont="1" applyAlignment="1">
      <alignment wrapText="1"/>
    </xf>
    <xf numFmtId="2" fontId="10" fillId="0" borderId="5" xfId="4" applyNumberFormat="1" applyFont="1" applyBorder="1" applyAlignment="1">
      <alignment horizontal="center" wrapText="1"/>
    </xf>
    <xf numFmtId="3" fontId="12" fillId="6" borderId="4" xfId="5" applyNumberFormat="1" applyFont="1" applyFill="1" applyBorder="1" applyAlignment="1">
      <alignment horizontal="right"/>
    </xf>
    <xf numFmtId="3" fontId="12" fillId="3" borderId="4" xfId="5" applyNumberFormat="1" applyFont="1" applyFill="1" applyBorder="1" applyAlignment="1">
      <alignment horizontal="right"/>
    </xf>
    <xf numFmtId="3" fontId="12" fillId="6" borderId="2" xfId="5" applyNumberFormat="1" applyFont="1" applyFill="1" applyBorder="1" applyAlignment="1">
      <alignment horizontal="right"/>
    </xf>
    <xf numFmtId="3" fontId="12" fillId="3" borderId="2" xfId="5" applyNumberFormat="1" applyFont="1" applyFill="1" applyBorder="1" applyAlignment="1">
      <alignment horizontal="right"/>
    </xf>
    <xf numFmtId="3" fontId="11" fillId="4" borderId="4" xfId="5" applyNumberFormat="1" applyFont="1" applyFill="1" applyBorder="1" applyAlignment="1">
      <alignment horizontal="right"/>
    </xf>
    <xf numFmtId="3" fontId="11" fillId="3" borderId="12" xfId="2" applyNumberFormat="1" applyFont="1" applyFill="1" applyBorder="1" applyAlignment="1">
      <alignment horizontal="right"/>
    </xf>
    <xf numFmtId="2" fontId="8" fillId="0" borderId="5" xfId="4" applyNumberFormat="1" applyFont="1" applyBorder="1" applyAlignment="1">
      <alignment horizontal="left"/>
    </xf>
    <xf numFmtId="3" fontId="12" fillId="0" borderId="1" xfId="5" applyNumberFormat="1" applyFont="1" applyFill="1" applyBorder="1" applyAlignment="1">
      <alignment horizontal="right"/>
    </xf>
    <xf numFmtId="3" fontId="11" fillId="0" borderId="1" xfId="5" applyNumberFormat="1" applyFont="1" applyFill="1" applyBorder="1" applyAlignment="1">
      <alignment horizontal="right"/>
    </xf>
    <xf numFmtId="3" fontId="12" fillId="0" borderId="0" xfId="5" applyNumberFormat="1" applyFont="1" applyFill="1" applyBorder="1" applyAlignment="1">
      <alignment horizontal="right"/>
    </xf>
    <xf numFmtId="3" fontId="12" fillId="6" borderId="1" xfId="5" applyNumberFormat="1" applyFont="1" applyFill="1" applyBorder="1" applyAlignment="1">
      <alignment horizontal="right"/>
    </xf>
    <xf numFmtId="3" fontId="12" fillId="4" borderId="1" xfId="5" applyNumberFormat="1" applyFont="1" applyFill="1" applyBorder="1" applyAlignment="1">
      <alignment horizontal="right"/>
    </xf>
    <xf numFmtId="3" fontId="11" fillId="3" borderId="1" xfId="5" applyNumberFormat="1" applyFont="1" applyFill="1" applyBorder="1" applyAlignment="1">
      <alignment horizontal="right"/>
    </xf>
    <xf numFmtId="3" fontId="4" fillId="0" borderId="0" xfId="2" applyNumberFormat="1" applyAlignment="1">
      <alignment horizontal="right"/>
    </xf>
    <xf numFmtId="2" fontId="21" fillId="5" borderId="5" xfId="4" applyNumberFormat="1" applyFont="1" applyFill="1" applyBorder="1" applyAlignment="1">
      <alignment horizontal="center" wrapText="1"/>
    </xf>
    <xf numFmtId="9" fontId="12" fillId="6" borderId="1" xfId="1" applyNumberFormat="1" applyFont="1" applyFill="1" applyBorder="1" applyAlignment="1">
      <alignment horizontal="right"/>
    </xf>
    <xf numFmtId="2" fontId="21" fillId="0" borderId="5" xfId="3" applyNumberFormat="1" applyFont="1" applyBorder="1" applyAlignment="1">
      <alignment horizontal="left"/>
    </xf>
    <xf numFmtId="9" fontId="12" fillId="0" borderId="5" xfId="1" applyNumberFormat="1" applyFont="1" applyFill="1" applyBorder="1" applyAlignment="1">
      <alignment horizontal="right"/>
    </xf>
    <xf numFmtId="164" fontId="12" fillId="0" borderId="5" xfId="1" applyNumberFormat="1" applyFont="1" applyFill="1" applyBorder="1" applyAlignment="1">
      <alignment horizontal="right"/>
    </xf>
    <xf numFmtId="3" fontId="4" fillId="0" borderId="0" xfId="2" applyNumberFormat="1"/>
    <xf numFmtId="167" fontId="4" fillId="0" borderId="0" xfId="2" applyNumberFormat="1"/>
    <xf numFmtId="0" fontId="19" fillId="0" borderId="0" xfId="2" applyFont="1"/>
    <xf numFmtId="0" fontId="1" fillId="0" borderId="0" xfId="6" applyAlignment="1">
      <alignment horizontal="center" vertical="center"/>
    </xf>
    <xf numFmtId="0" fontId="1" fillId="0" borderId="0" xfId="7" applyAlignment="1">
      <alignment horizontal="center" vertical="center"/>
    </xf>
    <xf numFmtId="0" fontId="4" fillId="0" borderId="0" xfId="2" applyAlignment="1">
      <alignment horizontal="center" vertical="center"/>
    </xf>
    <xf numFmtId="0" fontId="24" fillId="0" borderId="0" xfId="2" applyFont="1"/>
    <xf numFmtId="0" fontId="19" fillId="0" borderId="0" xfId="2" applyFont="1" applyAlignment="1">
      <alignment horizontal="center"/>
    </xf>
    <xf numFmtId="0" fontId="1" fillId="0" borderId="0" xfId="8" applyAlignment="1">
      <alignment horizontal="center" vertical="center"/>
    </xf>
    <xf numFmtId="168" fontId="27" fillId="0" borderId="0" xfId="11" applyNumberFormat="1" applyFont="1" applyAlignment="1">
      <alignment horizontal="right" vertical="center"/>
    </xf>
    <xf numFmtId="0" fontId="28" fillId="0" borderId="0" xfId="2" applyFont="1" applyAlignment="1">
      <alignment horizontal="right" vertical="top"/>
    </xf>
    <xf numFmtId="169" fontId="29" fillId="0" borderId="0" xfId="10" applyNumberFormat="1" applyFont="1"/>
    <xf numFmtId="4" fontId="29" fillId="0" borderId="0" xfId="10" applyNumberFormat="1" applyFont="1"/>
    <xf numFmtId="0" fontId="29" fillId="3" borderId="0" xfId="13" applyFont="1" applyFill="1" applyAlignment="1">
      <alignment horizontal="left" vertical="center"/>
    </xf>
    <xf numFmtId="0" fontId="29" fillId="3" borderId="10" xfId="10" applyFont="1" applyFill="1" applyBorder="1"/>
    <xf numFmtId="4" fontId="19" fillId="0" borderId="0" xfId="2" applyNumberFormat="1" applyFont="1" applyAlignment="1">
      <alignment horizontal="center"/>
    </xf>
    <xf numFmtId="2" fontId="4" fillId="0" borderId="0" xfId="2" applyNumberFormat="1" applyAlignment="1">
      <alignment horizontal="center"/>
    </xf>
    <xf numFmtId="0" fontId="31" fillId="0" borderId="0" xfId="2" applyFont="1"/>
    <xf numFmtId="2" fontId="31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0" fontId="4" fillId="0" borderId="0" xfId="2" applyAlignment="1">
      <alignment horizontal="center"/>
    </xf>
    <xf numFmtId="0" fontId="8" fillId="3" borderId="1" xfId="15" applyFont="1" applyFill="1" applyBorder="1" applyAlignment="1">
      <alignment horizontal="left" vertical="center"/>
    </xf>
    <xf numFmtId="0" fontId="29" fillId="3" borderId="10" xfId="7" applyFont="1" applyFill="1" applyBorder="1" applyAlignment="1">
      <alignment horizontal="left" vertical="center"/>
    </xf>
    <xf numFmtId="2" fontId="19" fillId="0" borderId="0" xfId="2" applyNumberFormat="1" applyFont="1" applyAlignment="1">
      <alignment horizontal="center"/>
    </xf>
    <xf numFmtId="2" fontId="32" fillId="0" borderId="0" xfId="2" applyNumberFormat="1" applyFont="1" applyAlignment="1">
      <alignment horizontal="center"/>
    </xf>
    <xf numFmtId="3" fontId="29" fillId="0" borderId="0" xfId="10" applyNumberFormat="1" applyFont="1"/>
    <xf numFmtId="0" fontId="19" fillId="0" borderId="10" xfId="2" applyFont="1" applyBorder="1"/>
    <xf numFmtId="3" fontId="33" fillId="0" borderId="4" xfId="2" applyNumberFormat="1" applyFont="1" applyBorder="1" applyAlignment="1">
      <alignment horizontal="right"/>
    </xf>
    <xf numFmtId="0" fontId="4" fillId="0" borderId="4" xfId="2" applyBorder="1"/>
    <xf numFmtId="2" fontId="21" fillId="7" borderId="0" xfId="3" applyNumberFormat="1" applyFont="1" applyFill="1" applyAlignment="1">
      <alignment horizontal="left"/>
    </xf>
    <xf numFmtId="2" fontId="15" fillId="0" borderId="0" xfId="17" applyNumberFormat="1" applyFont="1" applyAlignment="1">
      <alignment vertical="center"/>
    </xf>
    <xf numFmtId="2" fontId="29" fillId="3" borderId="0" xfId="13" applyNumberFormat="1" applyFont="1" applyFill="1" applyAlignment="1">
      <alignment horizontal="left" vertical="center"/>
    </xf>
    <xf numFmtId="2" fontId="29" fillId="3" borderId="10" xfId="10" applyNumberFormat="1" applyFont="1" applyFill="1" applyBorder="1"/>
    <xf numFmtId="2" fontId="21" fillId="0" borderId="0" xfId="3" applyNumberFormat="1" applyFont="1" applyAlignment="1">
      <alignment horizontal="left"/>
    </xf>
    <xf numFmtId="2" fontId="20" fillId="0" borderId="1" xfId="3" applyNumberFormat="1" applyFont="1" applyBorder="1" applyAlignment="1">
      <alignment horizontal="left"/>
    </xf>
    <xf numFmtId="164" fontId="14" fillId="0" borderId="1" xfId="5" applyNumberFormat="1" applyFont="1" applyFill="1" applyBorder="1" applyAlignment="1">
      <alignment horizontal="right"/>
    </xf>
    <xf numFmtId="0" fontId="33" fillId="0" borderId="0" xfId="2" applyFont="1"/>
    <xf numFmtId="3" fontId="37" fillId="0" borderId="0" xfId="10" applyNumberFormat="1" applyFont="1"/>
    <xf numFmtId="0" fontId="25" fillId="0" borderId="10" xfId="10" applyFont="1" applyBorder="1"/>
    <xf numFmtId="164" fontId="14" fillId="0" borderId="0" xfId="5" applyNumberFormat="1" applyFont="1" applyFill="1" applyBorder="1" applyAlignment="1">
      <alignment horizontal="right"/>
    </xf>
    <xf numFmtId="0" fontId="7" fillId="0" borderId="0" xfId="17" applyFont="1"/>
    <xf numFmtId="0" fontId="3" fillId="0" borderId="0" xfId="18" applyFont="1" applyAlignment="1">
      <alignment horizontal="center" vertical="center"/>
    </xf>
    <xf numFmtId="0" fontId="4" fillId="0" borderId="0" xfId="17"/>
    <xf numFmtId="0" fontId="3" fillId="0" borderId="0" xfId="19" applyFont="1" applyAlignment="1">
      <alignment horizontal="center" vertical="center"/>
    </xf>
    <xf numFmtId="0" fontId="38" fillId="0" borderId="0" xfId="20" applyFont="1" applyAlignment="1">
      <alignment horizontal="center" vertical="center"/>
    </xf>
    <xf numFmtId="0" fontId="1" fillId="0" borderId="0" xfId="21" applyAlignment="1">
      <alignment horizontal="center" vertical="center"/>
    </xf>
    <xf numFmtId="0" fontId="39" fillId="0" borderId="0" xfId="22" applyFont="1" applyAlignment="1">
      <alignment horizontal="center" vertical="center"/>
    </xf>
    <xf numFmtId="2" fontId="20" fillId="0" borderId="9" xfId="4" applyNumberFormat="1" applyFont="1" applyBorder="1" applyAlignment="1">
      <alignment horizontal="center" wrapText="1"/>
    </xf>
    <xf numFmtId="0" fontId="39" fillId="0" borderId="0" xfId="23" applyFont="1" applyAlignment="1">
      <alignment horizontal="left" vertical="center"/>
    </xf>
    <xf numFmtId="3" fontId="27" fillId="0" borderId="0" xfId="24" applyNumberFormat="1" applyFont="1" applyAlignment="1">
      <alignment horizontal="right" vertical="center"/>
    </xf>
    <xf numFmtId="2" fontId="20" fillId="0" borderId="0" xfId="4" applyNumberFormat="1" applyFont="1" applyAlignment="1">
      <alignment horizontal="center" wrapText="1"/>
    </xf>
    <xf numFmtId="1" fontId="8" fillId="3" borderId="1" xfId="4" applyNumberFormat="1" applyFont="1" applyFill="1" applyBorder="1" applyAlignment="1">
      <alignment horizontal="left"/>
    </xf>
    <xf numFmtId="164" fontId="40" fillId="6" borderId="1" xfId="5" applyNumberFormat="1" applyFont="1" applyFill="1" applyBorder="1" applyAlignment="1">
      <alignment horizontal="left"/>
    </xf>
    <xf numFmtId="0" fontId="39" fillId="0" borderId="0" xfId="25" applyFont="1" applyAlignment="1">
      <alignment horizontal="left" vertical="center"/>
    </xf>
    <xf numFmtId="3" fontId="27" fillId="0" borderId="0" xfId="26" applyNumberFormat="1" applyFont="1" applyAlignment="1">
      <alignment horizontal="right" vertical="center"/>
    </xf>
    <xf numFmtId="0" fontId="39" fillId="0" borderId="0" xfId="27" applyFont="1" applyAlignment="1">
      <alignment horizontal="left" vertical="center"/>
    </xf>
    <xf numFmtId="3" fontId="27" fillId="0" borderId="0" xfId="28" applyNumberFormat="1" applyFont="1" applyAlignment="1">
      <alignment horizontal="right" vertical="center"/>
    </xf>
    <xf numFmtId="0" fontId="1" fillId="0" borderId="0" xfId="18" applyAlignment="1">
      <alignment horizontal="center" vertical="center"/>
    </xf>
    <xf numFmtId="169" fontId="40" fillId="6" borderId="1" xfId="5" applyNumberFormat="1" applyFont="1" applyFill="1" applyBorder="1" applyAlignment="1">
      <alignment horizontal="left"/>
    </xf>
    <xf numFmtId="2" fontId="15" fillId="0" borderId="5" xfId="29" applyNumberFormat="1" applyFont="1" applyBorder="1" applyAlignment="1">
      <alignment vertical="center"/>
    </xf>
    <xf numFmtId="165" fontId="41" fillId="0" borderId="0" xfId="2" applyNumberFormat="1" applyFont="1" applyAlignment="1">
      <alignment vertical="center"/>
    </xf>
    <xf numFmtId="0" fontId="41" fillId="0" borderId="0" xfId="2" applyFont="1" applyAlignment="1">
      <alignment vertical="top"/>
    </xf>
    <xf numFmtId="165" fontId="41" fillId="0" borderId="0" xfId="2" applyNumberFormat="1" applyFont="1" applyAlignment="1">
      <alignment vertical="top"/>
    </xf>
    <xf numFmtId="0" fontId="41" fillId="7" borderId="1" xfId="2" applyFont="1" applyFill="1" applyBorder="1" applyAlignment="1">
      <alignment vertical="top"/>
    </xf>
    <xf numFmtId="165" fontId="41" fillId="7" borderId="3" xfId="2" applyNumberFormat="1" applyFont="1" applyFill="1" applyBorder="1" applyAlignment="1">
      <alignment vertical="top"/>
    </xf>
    <xf numFmtId="0" fontId="41" fillId="7" borderId="10" xfId="2" applyFont="1" applyFill="1" applyBorder="1" applyAlignment="1">
      <alignment vertical="top"/>
    </xf>
    <xf numFmtId="165" fontId="41" fillId="0" borderId="4" xfId="2" applyNumberFormat="1" applyFont="1" applyBorder="1" applyAlignment="1">
      <alignment vertical="top"/>
    </xf>
    <xf numFmtId="165" fontId="41" fillId="7" borderId="4" xfId="2" applyNumberFormat="1" applyFont="1" applyFill="1" applyBorder="1" applyAlignment="1">
      <alignment vertical="top"/>
    </xf>
    <xf numFmtId="165" fontId="41" fillId="7" borderId="12" xfId="2" applyNumberFormat="1" applyFont="1" applyFill="1" applyBorder="1" applyAlignment="1">
      <alignment vertical="top"/>
    </xf>
    <xf numFmtId="165" fontId="4" fillId="0" borderId="0" xfId="2" applyNumberFormat="1"/>
    <xf numFmtId="2" fontId="20" fillId="7" borderId="10" xfId="3" applyNumberFormat="1" applyFont="1" applyFill="1" applyBorder="1" applyAlignment="1">
      <alignment horizontal="center" wrapText="1"/>
    </xf>
    <xf numFmtId="2" fontId="20" fillId="7" borderId="4" xfId="3" applyNumberFormat="1" applyFont="1" applyFill="1" applyBorder="1" applyAlignment="1">
      <alignment horizontal="center" wrapText="1"/>
    </xf>
    <xf numFmtId="2" fontId="20" fillId="7" borderId="12" xfId="3" applyNumberFormat="1" applyFont="1" applyFill="1" applyBorder="1" applyAlignment="1">
      <alignment horizontal="center" wrapText="1"/>
    </xf>
    <xf numFmtId="2" fontId="20" fillId="0" borderId="4" xfId="3" applyNumberFormat="1" applyFont="1" applyBorder="1" applyAlignment="1">
      <alignment horizontal="center" wrapText="1"/>
    </xf>
    <xf numFmtId="2" fontId="20" fillId="0" borderId="12" xfId="3" applyNumberFormat="1" applyFont="1" applyBorder="1" applyAlignment="1">
      <alignment horizontal="center" wrapText="1"/>
    </xf>
    <xf numFmtId="2" fontId="21" fillId="3" borderId="10" xfId="3" applyNumberFormat="1" applyFont="1" applyFill="1" applyBorder="1" applyAlignment="1">
      <alignment horizontal="left"/>
    </xf>
    <xf numFmtId="164" fontId="11" fillId="3" borderId="4" xfId="5" applyNumberFormat="1" applyFont="1" applyFill="1" applyBorder="1" applyAlignment="1">
      <alignment horizontal="right"/>
    </xf>
    <xf numFmtId="2" fontId="21" fillId="7" borderId="10" xfId="3" applyNumberFormat="1" applyFont="1" applyFill="1" applyBorder="1" applyAlignment="1">
      <alignment horizontal="left"/>
    </xf>
    <xf numFmtId="164" fontId="12" fillId="7" borderId="4" xfId="5" applyNumberFormat="1" applyFont="1" applyFill="1" applyBorder="1" applyAlignment="1">
      <alignment horizontal="right"/>
    </xf>
    <xf numFmtId="164" fontId="11" fillId="7" borderId="4" xfId="5" applyNumberFormat="1" applyFont="1" applyFill="1" applyBorder="1" applyAlignment="1">
      <alignment horizontal="right"/>
    </xf>
    <xf numFmtId="164" fontId="14" fillId="7" borderId="4" xfId="5" applyNumberFormat="1" applyFont="1" applyFill="1" applyBorder="1" applyAlignment="1">
      <alignment horizontal="right"/>
    </xf>
    <xf numFmtId="164" fontId="14" fillId="7" borderId="12" xfId="5" applyNumberFormat="1" applyFont="1" applyFill="1" applyBorder="1" applyAlignment="1">
      <alignment horizontal="right"/>
    </xf>
    <xf numFmtId="164" fontId="44" fillId="0" borderId="4" xfId="2" applyNumberFormat="1" applyFont="1" applyBorder="1"/>
    <xf numFmtId="164" fontId="44" fillId="0" borderId="12" xfId="2" applyNumberFormat="1" applyFont="1" applyBorder="1"/>
    <xf numFmtId="165" fontId="44" fillId="7" borderId="10" xfId="2" applyNumberFormat="1" applyFont="1" applyFill="1" applyBorder="1"/>
    <xf numFmtId="164" fontId="44" fillId="7" borderId="4" xfId="2" applyNumberFormat="1" applyFont="1" applyFill="1" applyBorder="1"/>
    <xf numFmtId="164" fontId="44" fillId="7" borderId="12" xfId="2" applyNumberFormat="1" applyFont="1" applyFill="1" applyBorder="1"/>
    <xf numFmtId="164" fontId="12" fillId="6" borderId="4" xfId="5" applyNumberFormat="1" applyFont="1" applyFill="1" applyBorder="1" applyAlignment="1">
      <alignment horizontal="right"/>
    </xf>
    <xf numFmtId="165" fontId="41" fillId="7" borderId="2" xfId="2" applyNumberFormat="1" applyFont="1" applyFill="1" applyBorder="1" applyAlignment="1">
      <alignment vertical="top"/>
    </xf>
    <xf numFmtId="2" fontId="20" fillId="0" borderId="9" xfId="3" applyNumberFormat="1" applyFont="1" applyBorder="1" applyAlignment="1">
      <alignment horizontal="center" wrapText="1"/>
    </xf>
    <xf numFmtId="2" fontId="20" fillId="0" borderId="0" xfId="3" applyNumberFormat="1" applyFont="1" applyAlignment="1">
      <alignment horizontal="center" wrapText="1"/>
    </xf>
    <xf numFmtId="2" fontId="20" fillId="7" borderId="0" xfId="3" applyNumberFormat="1" applyFont="1" applyFill="1" applyAlignment="1">
      <alignment horizontal="center" wrapText="1"/>
    </xf>
    <xf numFmtId="2" fontId="20" fillId="2" borderId="0" xfId="3" applyNumberFormat="1" applyFont="1" applyFill="1" applyAlignment="1">
      <alignment horizontal="center" wrapText="1"/>
    </xf>
    <xf numFmtId="164" fontId="12" fillId="6" borderId="4" xfId="1" applyNumberFormat="1" applyFont="1" applyFill="1" applyBorder="1" applyAlignment="1">
      <alignment horizontal="right"/>
    </xf>
    <xf numFmtId="164" fontId="11" fillId="3" borderId="4" xfId="1" applyNumberFormat="1" applyFont="1" applyFill="1" applyBorder="1" applyAlignment="1">
      <alignment horizontal="right"/>
    </xf>
    <xf numFmtId="164" fontId="12" fillId="7" borderId="4" xfId="1" applyNumberFormat="1" applyFont="1" applyFill="1" applyBorder="1" applyAlignment="1">
      <alignment horizontal="right"/>
    </xf>
    <xf numFmtId="164" fontId="11" fillId="7" borderId="4" xfId="1" applyNumberFormat="1" applyFont="1" applyFill="1" applyBorder="1" applyAlignment="1">
      <alignment horizontal="right"/>
    </xf>
    <xf numFmtId="165" fontId="4" fillId="7" borderId="0" xfId="2" applyNumberFormat="1" applyFill="1"/>
    <xf numFmtId="164" fontId="14" fillId="7" borderId="4" xfId="1" applyNumberFormat="1" applyFont="1" applyFill="1" applyBorder="1" applyAlignment="1">
      <alignment horizontal="right"/>
    </xf>
    <xf numFmtId="164" fontId="14" fillId="7" borderId="12" xfId="1" applyNumberFormat="1" applyFont="1" applyFill="1" applyBorder="1" applyAlignment="1">
      <alignment horizontal="right"/>
    </xf>
    <xf numFmtId="165" fontId="45" fillId="0" borderId="0" xfId="2" applyNumberFormat="1" applyFont="1"/>
    <xf numFmtId="165" fontId="45" fillId="7" borderId="0" xfId="2" applyNumberFormat="1" applyFont="1" applyFill="1"/>
    <xf numFmtId="165" fontId="44" fillId="0" borderId="4" xfId="2" applyNumberFormat="1" applyFont="1" applyBorder="1"/>
    <xf numFmtId="165" fontId="44" fillId="0" borderId="12" xfId="2" applyNumberFormat="1" applyFont="1" applyBorder="1"/>
    <xf numFmtId="165" fontId="44" fillId="7" borderId="4" xfId="2" applyNumberFormat="1" applyFont="1" applyFill="1" applyBorder="1"/>
    <xf numFmtId="165" fontId="44" fillId="7" borderId="12" xfId="2" applyNumberFormat="1" applyFont="1" applyFill="1" applyBorder="1"/>
    <xf numFmtId="165" fontId="14" fillId="7" borderId="0" xfId="1" applyNumberFormat="1" applyFont="1" applyFill="1" applyBorder="1" applyAlignment="1">
      <alignment horizontal="right"/>
    </xf>
    <xf numFmtId="164" fontId="41" fillId="0" borderId="0" xfId="2" applyNumberFormat="1" applyFont="1" applyAlignment="1">
      <alignment vertical="center"/>
    </xf>
    <xf numFmtId="164" fontId="41" fillId="0" borderId="0" xfId="2" applyNumberFormat="1" applyFont="1" applyAlignment="1">
      <alignment vertical="top"/>
    </xf>
    <xf numFmtId="164" fontId="41" fillId="7" borderId="2" xfId="2" applyNumberFormat="1" applyFont="1" applyFill="1" applyBorder="1" applyAlignment="1">
      <alignment vertical="top"/>
    </xf>
    <xf numFmtId="164" fontId="41" fillId="7" borderId="3" xfId="2" applyNumberFormat="1" applyFont="1" applyFill="1" applyBorder="1" applyAlignment="1">
      <alignment vertical="top"/>
    </xf>
    <xf numFmtId="164" fontId="41" fillId="0" borderId="4" xfId="2" applyNumberFormat="1" applyFont="1" applyBorder="1" applyAlignment="1">
      <alignment vertical="top"/>
    </xf>
    <xf numFmtId="164" fontId="41" fillId="7" borderId="4" xfId="2" applyNumberFormat="1" applyFont="1" applyFill="1" applyBorder="1" applyAlignment="1">
      <alignment vertical="top"/>
    </xf>
    <xf numFmtId="164" fontId="41" fillId="7" borderId="12" xfId="2" applyNumberFormat="1" applyFont="1" applyFill="1" applyBorder="1" applyAlignment="1">
      <alignment vertical="top"/>
    </xf>
    <xf numFmtId="164" fontId="4" fillId="0" borderId="0" xfId="2" applyNumberFormat="1"/>
    <xf numFmtId="164" fontId="4" fillId="7" borderId="0" xfId="2" applyNumberFormat="1" applyFill="1"/>
    <xf numFmtId="164" fontId="45" fillId="0" borderId="0" xfId="2" applyNumberFormat="1" applyFont="1"/>
    <xf numFmtId="164" fontId="44" fillId="7" borderId="10" xfId="2" applyNumberFormat="1" applyFont="1" applyFill="1" applyBorder="1"/>
    <xf numFmtId="164" fontId="45" fillId="7" borderId="0" xfId="2" applyNumberFormat="1" applyFont="1" applyFill="1"/>
    <xf numFmtId="164" fontId="14" fillId="7" borderId="0" xfId="5" applyNumberFormat="1" applyFont="1" applyFill="1" applyBorder="1" applyAlignment="1">
      <alignment horizontal="right"/>
    </xf>
    <xf numFmtId="2" fontId="15" fillId="0" borderId="5" xfId="31" applyNumberFormat="1" applyFont="1" applyBorder="1" applyAlignment="1">
      <alignment vertical="center"/>
    </xf>
    <xf numFmtId="0" fontId="19" fillId="0" borderId="0" xfId="32"/>
    <xf numFmtId="2" fontId="19" fillId="0" borderId="0" xfId="32" applyNumberFormat="1"/>
    <xf numFmtId="2" fontId="15" fillId="0" borderId="0" xfId="31" applyNumberFormat="1" applyFont="1" applyAlignment="1">
      <alignment vertical="center"/>
    </xf>
    <xf numFmtId="0" fontId="46" fillId="0" borderId="0" xfId="32" applyFont="1"/>
    <xf numFmtId="0" fontId="46" fillId="0" borderId="0" xfId="32" applyFont="1" applyAlignment="1">
      <alignment horizontal="center"/>
    </xf>
    <xf numFmtId="0" fontId="24" fillId="0" borderId="0" xfId="32" applyFont="1" applyAlignment="1">
      <alignment horizontal="center"/>
    </xf>
    <xf numFmtId="0" fontId="9" fillId="2" borderId="0" xfId="32" applyFont="1" applyFill="1"/>
    <xf numFmtId="0" fontId="10" fillId="2" borderId="6" xfId="32" applyFont="1" applyFill="1" applyBorder="1" applyAlignment="1">
      <alignment horizontal="center"/>
    </xf>
    <xf numFmtId="1" fontId="10" fillId="2" borderId="6" xfId="32" applyNumberFormat="1" applyFont="1" applyFill="1" applyBorder="1" applyAlignment="1">
      <alignment horizontal="center"/>
    </xf>
    <xf numFmtId="1" fontId="10" fillId="2" borderId="11" xfId="32" applyNumberFormat="1" applyFont="1" applyFill="1" applyBorder="1" applyAlignment="1">
      <alignment horizontal="center"/>
    </xf>
    <xf numFmtId="0" fontId="47" fillId="0" borderId="0" xfId="32" applyFont="1"/>
    <xf numFmtId="0" fontId="47" fillId="0" borderId="2" xfId="32" applyFont="1" applyBorder="1" applyAlignment="1">
      <alignment horizontal="center"/>
    </xf>
    <xf numFmtId="2" fontId="47" fillId="0" borderId="2" xfId="32" applyNumberFormat="1" applyFont="1" applyBorder="1" applyAlignment="1">
      <alignment horizontal="center"/>
    </xf>
    <xf numFmtId="0" fontId="19" fillId="0" borderId="2" xfId="2" applyFont="1" applyBorder="1" applyAlignment="1">
      <alignment horizontal="center"/>
    </xf>
    <xf numFmtId="0" fontId="19" fillId="0" borderId="3" xfId="2" applyFont="1" applyBorder="1" applyAlignment="1">
      <alignment horizontal="center"/>
    </xf>
    <xf numFmtId="2" fontId="48" fillId="8" borderId="0" xfId="31" applyNumberFormat="1" applyFont="1" applyFill="1" applyAlignment="1">
      <alignment horizontal="left"/>
    </xf>
    <xf numFmtId="0" fontId="19" fillId="0" borderId="7" xfId="32" applyBorder="1" applyAlignment="1">
      <alignment horizontal="center"/>
    </xf>
    <xf numFmtId="2" fontId="19" fillId="0" borderId="7" xfId="32" applyNumberFormat="1" applyBorder="1" applyAlignment="1">
      <alignment horizontal="center"/>
    </xf>
    <xf numFmtId="0" fontId="19" fillId="0" borderId="7" xfId="2" applyFont="1" applyBorder="1" applyAlignment="1">
      <alignment horizontal="center"/>
    </xf>
    <xf numFmtId="0" fontId="19" fillId="0" borderId="13" xfId="2" applyFont="1" applyBorder="1" applyAlignment="1">
      <alignment horizontal="center"/>
    </xf>
    <xf numFmtId="0" fontId="49" fillId="3" borderId="15" xfId="32" applyFont="1" applyFill="1" applyBorder="1"/>
    <xf numFmtId="3" fontId="33" fillId="4" borderId="4" xfId="32" applyNumberFormat="1" applyFont="1" applyFill="1" applyBorder="1" applyAlignment="1">
      <alignment horizontal="right"/>
    </xf>
    <xf numFmtId="3" fontId="33" fillId="4" borderId="4" xfId="5" applyNumberFormat="1" applyFont="1" applyFill="1" applyBorder="1" applyAlignment="1">
      <alignment horizontal="right"/>
    </xf>
    <xf numFmtId="3" fontId="33" fillId="3" borderId="4" xfId="5" applyNumberFormat="1" applyFont="1" applyFill="1" applyBorder="1" applyAlignment="1">
      <alignment horizontal="right"/>
    </xf>
    <xf numFmtId="0" fontId="49" fillId="3" borderId="4" xfId="32" applyFont="1" applyFill="1" applyBorder="1"/>
    <xf numFmtId="3" fontId="33" fillId="4" borderId="4" xfId="2" applyNumberFormat="1" applyFont="1" applyFill="1" applyBorder="1" applyAlignment="1">
      <alignment horizontal="right"/>
    </xf>
    <xf numFmtId="3" fontId="36" fillId="4" borderId="4" xfId="2" applyNumberFormat="1" applyFont="1" applyFill="1" applyBorder="1" applyAlignment="1">
      <alignment horizontal="right" vertical="top"/>
    </xf>
    <xf numFmtId="0" fontId="49" fillId="3" borderId="10" xfId="32" applyFont="1" applyFill="1" applyBorder="1"/>
    <xf numFmtId="3" fontId="33" fillId="3" borderId="4" xfId="2" applyNumberFormat="1" applyFont="1" applyFill="1" applyBorder="1" applyAlignment="1">
      <alignment horizontal="right"/>
    </xf>
    <xf numFmtId="0" fontId="49" fillId="3" borderId="8" xfId="32" applyFont="1" applyFill="1" applyBorder="1"/>
    <xf numFmtId="3" fontId="33" fillId="4" borderId="7" xfId="32" applyNumberFormat="1" applyFont="1" applyFill="1" applyBorder="1" applyAlignment="1">
      <alignment horizontal="right"/>
    </xf>
    <xf numFmtId="3" fontId="33" fillId="4" borderId="7" xfId="2" applyNumberFormat="1" applyFont="1" applyFill="1" applyBorder="1" applyAlignment="1">
      <alignment horizontal="right"/>
    </xf>
    <xf numFmtId="3" fontId="36" fillId="4" borderId="7" xfId="2" applyNumberFormat="1" applyFont="1" applyFill="1" applyBorder="1" applyAlignment="1">
      <alignment horizontal="right" vertical="top"/>
    </xf>
    <xf numFmtId="3" fontId="33" fillId="0" borderId="6" xfId="32" applyNumberFormat="1" applyFont="1" applyBorder="1" applyAlignment="1">
      <alignment horizontal="right"/>
    </xf>
    <xf numFmtId="3" fontId="33" fillId="0" borderId="6" xfId="2" applyNumberFormat="1" applyFont="1" applyBorder="1" applyAlignment="1">
      <alignment horizontal="right"/>
    </xf>
    <xf numFmtId="3" fontId="34" fillId="2" borderId="6" xfId="32" applyNumberFormat="1" applyFont="1" applyFill="1" applyBorder="1" applyAlignment="1">
      <alignment horizontal="right"/>
    </xf>
    <xf numFmtId="3" fontId="50" fillId="0" borderId="0" xfId="2" applyNumberFormat="1" applyFont="1" applyAlignment="1">
      <alignment horizontal="center"/>
    </xf>
    <xf numFmtId="2" fontId="48" fillId="8" borderId="14" xfId="31" applyNumberFormat="1" applyFont="1" applyFill="1" applyBorder="1" applyAlignment="1">
      <alignment horizontal="left"/>
    </xf>
    <xf numFmtId="0" fontId="49" fillId="3" borderId="14" xfId="32" applyFont="1" applyFill="1" applyBorder="1"/>
    <xf numFmtId="3" fontId="33" fillId="4" borderId="2" xfId="32" applyNumberFormat="1" applyFont="1" applyFill="1" applyBorder="1" applyAlignment="1">
      <alignment horizontal="right"/>
    </xf>
    <xf numFmtId="3" fontId="33" fillId="4" borderId="2" xfId="2" applyNumberFormat="1" applyFont="1" applyFill="1" applyBorder="1" applyAlignment="1">
      <alignment horizontal="right"/>
    </xf>
    <xf numFmtId="1" fontId="33" fillId="4" borderId="4" xfId="2" applyNumberFormat="1" applyFont="1" applyFill="1" applyBorder="1" applyAlignment="1">
      <alignment horizontal="right"/>
    </xf>
    <xf numFmtId="3" fontId="36" fillId="3" borderId="4" xfId="2" applyNumberFormat="1" applyFont="1" applyFill="1" applyBorder="1" applyAlignment="1">
      <alignment horizontal="right" vertical="top"/>
    </xf>
    <xf numFmtId="3" fontId="33" fillId="4" borderId="4" xfId="2" applyNumberFormat="1" applyFont="1" applyFill="1" applyBorder="1" applyAlignment="1">
      <alignment horizontal="right" vertical="top"/>
    </xf>
    <xf numFmtId="3" fontId="33" fillId="3" borderId="4" xfId="2" applyNumberFormat="1" applyFont="1" applyFill="1" applyBorder="1" applyAlignment="1">
      <alignment horizontal="right" vertical="top"/>
    </xf>
    <xf numFmtId="0" fontId="8" fillId="0" borderId="15" xfId="32" applyFont="1" applyBorder="1"/>
    <xf numFmtId="3" fontId="33" fillId="0" borderId="4" xfId="32" applyNumberFormat="1" applyFont="1" applyBorder="1" applyAlignment="1">
      <alignment horizontal="right"/>
    </xf>
    <xf numFmtId="0" fontId="9" fillId="2" borderId="15" xfId="32" applyFont="1" applyFill="1" applyBorder="1"/>
    <xf numFmtId="3" fontId="34" fillId="2" borderId="4" xfId="32" applyNumberFormat="1" applyFont="1" applyFill="1" applyBorder="1" applyAlignment="1">
      <alignment horizontal="right"/>
    </xf>
    <xf numFmtId="0" fontId="8" fillId="0" borderId="14" xfId="32" applyFont="1" applyBorder="1"/>
    <xf numFmtId="0" fontId="33" fillId="0" borderId="4" xfId="2" applyFont="1" applyBorder="1"/>
    <xf numFmtId="3" fontId="33" fillId="4" borderId="1" xfId="5" applyNumberFormat="1" applyFont="1" applyFill="1" applyBorder="1" applyAlignment="1">
      <alignment horizontal="right"/>
    </xf>
    <xf numFmtId="3" fontId="33" fillId="3" borderId="1" xfId="5" applyNumberFormat="1" applyFont="1" applyFill="1" applyBorder="1" applyAlignment="1">
      <alignment horizontal="right"/>
    </xf>
    <xf numFmtId="3" fontId="34" fillId="2" borderId="4" xfId="2" applyNumberFormat="1" applyFont="1" applyFill="1" applyBorder="1" applyAlignment="1">
      <alignment horizontal="right"/>
    </xf>
    <xf numFmtId="0" fontId="19" fillId="0" borderId="15" xfId="32" applyBorder="1"/>
    <xf numFmtId="0" fontId="9" fillId="2" borderId="16" xfId="32" applyFont="1" applyFill="1" applyBorder="1"/>
    <xf numFmtId="3" fontId="34" fillId="2" borderId="7" xfId="32" applyNumberFormat="1" applyFont="1" applyFill="1" applyBorder="1" applyAlignment="1">
      <alignment horizontal="right"/>
    </xf>
    <xf numFmtId="3" fontId="19" fillId="0" borderId="0" xfId="2" applyNumberFormat="1" applyFont="1"/>
    <xf numFmtId="0" fontId="51" fillId="0" borderId="0" xfId="2" applyFont="1" applyAlignment="1">
      <alignment horizontal="center"/>
    </xf>
    <xf numFmtId="3" fontId="10" fillId="0" borderId="0" xfId="32" applyNumberFormat="1" applyFont="1" applyAlignment="1">
      <alignment horizontal="left"/>
    </xf>
    <xf numFmtId="3" fontId="10" fillId="0" borderId="0" xfId="32" applyNumberFormat="1" applyFont="1"/>
    <xf numFmtId="10" fontId="19" fillId="0" borderId="0" xfId="32" applyNumberFormat="1"/>
    <xf numFmtId="2" fontId="42" fillId="0" borderId="0" xfId="31" applyNumberFormat="1" applyFont="1" applyAlignment="1">
      <alignment horizontal="center" vertical="center"/>
    </xf>
    <xf numFmtId="10" fontId="19" fillId="0" borderId="0" xfId="32" applyNumberFormat="1" applyAlignment="1">
      <alignment horizontal="center"/>
    </xf>
    <xf numFmtId="0" fontId="47" fillId="0" borderId="10" xfId="32" applyFont="1" applyBorder="1"/>
    <xf numFmtId="0" fontId="11" fillId="0" borderId="4" xfId="2" applyFont="1" applyBorder="1" applyAlignment="1">
      <alignment horizontal="center"/>
    </xf>
    <xf numFmtId="0" fontId="11" fillId="0" borderId="4" xfId="2" applyFont="1" applyBorder="1"/>
    <xf numFmtId="0" fontId="11" fillId="0" borderId="4" xfId="32" applyFont="1" applyBorder="1"/>
    <xf numFmtId="0" fontId="11" fillId="0" borderId="12" xfId="32" applyFont="1" applyBorder="1"/>
    <xf numFmtId="0" fontId="11" fillId="0" borderId="12" xfId="2" applyFont="1" applyBorder="1"/>
    <xf numFmtId="9" fontId="33" fillId="4" borderId="4" xfId="32" applyNumberFormat="1" applyFont="1" applyFill="1" applyBorder="1" applyAlignment="1">
      <alignment horizontal="right"/>
    </xf>
    <xf numFmtId="0" fontId="19" fillId="0" borderId="10" xfId="32" applyBorder="1"/>
    <xf numFmtId="9" fontId="33" fillId="0" borderId="4" xfId="32" applyNumberFormat="1" applyFont="1" applyBorder="1" applyAlignment="1">
      <alignment horizontal="right"/>
    </xf>
    <xf numFmtId="9" fontId="33" fillId="0" borderId="12" xfId="32" applyNumberFormat="1" applyFont="1" applyBorder="1" applyAlignment="1">
      <alignment horizontal="right"/>
    </xf>
    <xf numFmtId="0" fontId="8" fillId="0" borderId="10" xfId="32" applyFont="1" applyBorder="1"/>
    <xf numFmtId="3" fontId="19" fillId="0" borderId="0" xfId="32" applyNumberFormat="1"/>
    <xf numFmtId="0" fontId="47" fillId="0" borderId="0" xfId="2" applyFont="1"/>
    <xf numFmtId="9" fontId="19" fillId="0" borderId="0" xfId="32" applyNumberFormat="1"/>
    <xf numFmtId="0" fontId="9" fillId="0" borderId="1" xfId="32" applyFont="1" applyBorder="1"/>
    <xf numFmtId="0" fontId="10" fillId="0" borderId="1" xfId="32" applyFont="1" applyBorder="1" applyAlignment="1">
      <alignment horizontal="left"/>
    </xf>
    <xf numFmtId="1" fontId="24" fillId="0" borderId="0" xfId="32" applyNumberFormat="1" applyFont="1" applyAlignment="1">
      <alignment horizontal="center"/>
    </xf>
    <xf numFmtId="0" fontId="46" fillId="0" borderId="10" xfId="32" applyFont="1" applyBorder="1"/>
    <xf numFmtId="0" fontId="19" fillId="0" borderId="10" xfId="2" applyFont="1" applyBorder="1" applyAlignment="1">
      <alignment horizontal="center"/>
    </xf>
    <xf numFmtId="0" fontId="4" fillId="0" borderId="12" xfId="2" applyBorder="1"/>
    <xf numFmtId="3" fontId="24" fillId="0" borderId="0" xfId="32" applyNumberFormat="1" applyFont="1" applyAlignment="1">
      <alignment horizontal="center"/>
    </xf>
    <xf numFmtId="0" fontId="19" fillId="0" borderId="4" xfId="32" applyBorder="1" applyAlignment="1">
      <alignment horizontal="center"/>
    </xf>
    <xf numFmtId="3" fontId="19" fillId="0" borderId="4" xfId="32" applyNumberFormat="1" applyBorder="1" applyAlignment="1">
      <alignment horizontal="center"/>
    </xf>
    <xf numFmtId="0" fontId="47" fillId="0" borderId="4" xfId="2" applyFont="1" applyBorder="1" applyAlignment="1">
      <alignment horizontal="center" wrapText="1"/>
    </xf>
    <xf numFmtId="0" fontId="19" fillId="0" borderId="4" xfId="2" applyFont="1" applyBorder="1" applyAlignment="1">
      <alignment horizontal="center"/>
    </xf>
    <xf numFmtId="0" fontId="47" fillId="0" borderId="4" xfId="2" applyFont="1" applyBorder="1" applyAlignment="1">
      <alignment horizontal="center"/>
    </xf>
    <xf numFmtId="3" fontId="19" fillId="0" borderId="4" xfId="2" applyNumberFormat="1" applyFont="1" applyBorder="1" applyAlignment="1">
      <alignment horizontal="center"/>
    </xf>
    <xf numFmtId="3" fontId="19" fillId="0" borderId="12" xfId="2" applyNumberFormat="1" applyFont="1" applyBorder="1" applyAlignment="1">
      <alignment horizontal="center"/>
    </xf>
    <xf numFmtId="3" fontId="19" fillId="0" borderId="0" xfId="2" applyNumberFormat="1" applyFont="1" applyAlignment="1">
      <alignment horizontal="center"/>
    </xf>
    <xf numFmtId="9" fontId="19" fillId="0" borderId="4" xfId="32" applyNumberFormat="1" applyBorder="1" applyAlignment="1">
      <alignment horizontal="center"/>
    </xf>
    <xf numFmtId="0" fontId="19" fillId="0" borderId="4" xfId="2" applyFont="1" applyBorder="1"/>
    <xf numFmtId="0" fontId="19" fillId="0" borderId="12" xfId="2" applyFont="1" applyBorder="1"/>
    <xf numFmtId="3" fontId="11" fillId="4" borderId="4" xfId="32" applyNumberFormat="1" applyFont="1" applyFill="1" applyBorder="1" applyAlignment="1">
      <alignment horizontal="right" vertical="center"/>
    </xf>
    <xf numFmtId="3" fontId="11" fillId="4" borderId="4" xfId="33" applyNumberFormat="1" applyFont="1" applyFill="1" applyBorder="1" applyAlignment="1">
      <alignment horizontal="right" vertical="center"/>
    </xf>
    <xf numFmtId="3" fontId="11" fillId="4" borderId="4" xfId="2" applyNumberFormat="1" applyFont="1" applyFill="1" applyBorder="1" applyAlignment="1">
      <alignment horizontal="right" vertical="center"/>
    </xf>
    <xf numFmtId="3" fontId="12" fillId="4" borderId="4" xfId="2" applyNumberFormat="1" applyFont="1" applyFill="1" applyBorder="1" applyAlignment="1">
      <alignment horizontal="right" vertical="center"/>
    </xf>
    <xf numFmtId="164" fontId="11" fillId="4" borderId="4" xfId="5" applyNumberFormat="1" applyFont="1" applyFill="1" applyBorder="1" applyAlignment="1">
      <alignment horizontal="right" vertical="center"/>
    </xf>
    <xf numFmtId="164" fontId="11" fillId="0" borderId="0" xfId="5" applyNumberFormat="1" applyFont="1" applyFill="1" applyBorder="1" applyAlignment="1">
      <alignment horizontal="right"/>
    </xf>
    <xf numFmtId="9" fontId="11" fillId="4" borderId="4" xfId="32" applyNumberFormat="1" applyFont="1" applyFill="1" applyBorder="1" applyAlignment="1">
      <alignment horizontal="right"/>
    </xf>
    <xf numFmtId="3" fontId="11" fillId="0" borderId="4" xfId="32" applyNumberFormat="1" applyFont="1" applyBorder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12" xfId="2" applyNumberFormat="1" applyFont="1" applyBorder="1" applyAlignment="1">
      <alignment horizontal="right" vertical="center"/>
    </xf>
    <xf numFmtId="9" fontId="11" fillId="0" borderId="4" xfId="32" applyNumberFormat="1" applyFont="1" applyBorder="1" applyAlignment="1">
      <alignment horizontal="right"/>
    </xf>
    <xf numFmtId="9" fontId="11" fillId="0" borderId="12" xfId="32" applyNumberFormat="1" applyFont="1" applyBorder="1" applyAlignment="1">
      <alignment horizontal="right"/>
    </xf>
    <xf numFmtId="0" fontId="52" fillId="3" borderId="10" xfId="32" applyFont="1" applyFill="1" applyBorder="1"/>
    <xf numFmtId="3" fontId="54" fillId="0" borderId="0" xfId="2" applyNumberFormat="1" applyFont="1" applyAlignment="1">
      <alignment horizontal="center"/>
    </xf>
    <xf numFmtId="0" fontId="52" fillId="3" borderId="10" xfId="2" applyFont="1" applyFill="1" applyBorder="1"/>
    <xf numFmtId="3" fontId="13" fillId="0" borderId="4" xfId="32" applyNumberFormat="1" applyFont="1" applyBorder="1" applyAlignment="1">
      <alignment horizontal="right" vertical="center"/>
    </xf>
    <xf numFmtId="9" fontId="19" fillId="0" borderId="0" xfId="32" applyNumberFormat="1" applyAlignment="1">
      <alignment horizontal="center"/>
    </xf>
    <xf numFmtId="4" fontId="19" fillId="0" borderId="0" xfId="32" applyNumberFormat="1"/>
    <xf numFmtId="0" fontId="24" fillId="0" borderId="0" xfId="32" applyFont="1"/>
    <xf numFmtId="171" fontId="47" fillId="0" borderId="0" xfId="33" applyNumberFormat="1" applyFont="1"/>
    <xf numFmtId="4" fontId="24" fillId="0" borderId="0" xfId="32" applyNumberFormat="1" applyFont="1" applyAlignment="1">
      <alignment horizontal="center"/>
    </xf>
    <xf numFmtId="2" fontId="19" fillId="0" borderId="4" xfId="32" applyNumberFormat="1" applyBorder="1"/>
    <xf numFmtId="4" fontId="19" fillId="0" borderId="4" xfId="32" applyNumberFormat="1" applyBorder="1"/>
    <xf numFmtId="4" fontId="19" fillId="0" borderId="12" xfId="32" applyNumberFormat="1" applyBorder="1"/>
    <xf numFmtId="0" fontId="19" fillId="0" borderId="4" xfId="32" applyBorder="1"/>
    <xf numFmtId="9" fontId="19" fillId="0" borderId="4" xfId="32" applyNumberFormat="1" applyBorder="1"/>
    <xf numFmtId="2" fontId="19" fillId="0" borderId="4" xfId="2" applyNumberFormat="1" applyFont="1" applyBorder="1"/>
    <xf numFmtId="2" fontId="19" fillId="0" borderId="12" xfId="2" applyNumberFormat="1" applyFont="1" applyBorder="1"/>
    <xf numFmtId="2" fontId="11" fillId="4" borderId="4" xfId="32" applyNumberFormat="1" applyFont="1" applyFill="1" applyBorder="1" applyAlignment="1">
      <alignment horizontal="right" vertical="center"/>
    </xf>
    <xf numFmtId="2" fontId="11" fillId="4" borderId="4" xfId="2" applyNumberFormat="1" applyFont="1" applyFill="1" applyBorder="1" applyAlignment="1">
      <alignment horizontal="right" vertical="center"/>
    </xf>
    <xf numFmtId="4" fontId="11" fillId="4" borderId="4" xfId="2" applyNumberFormat="1" applyFont="1" applyFill="1" applyBorder="1" applyAlignment="1">
      <alignment horizontal="right" vertical="center"/>
    </xf>
    <xf numFmtId="4" fontId="55" fillId="0" borderId="0" xfId="2" applyNumberFormat="1" applyFont="1" applyAlignment="1">
      <alignment horizontal="center" vertical="top"/>
    </xf>
    <xf numFmtId="9" fontId="11" fillId="4" borderId="4" xfId="32" applyNumberFormat="1" applyFont="1" applyFill="1" applyBorder="1" applyAlignment="1">
      <alignment horizontal="right" vertical="center"/>
    </xf>
    <xf numFmtId="2" fontId="11" fillId="0" borderId="4" xfId="32" applyNumberFormat="1" applyFont="1" applyBorder="1" applyAlignment="1">
      <alignment horizontal="right" vertical="center"/>
    </xf>
    <xf numFmtId="4" fontId="11" fillId="0" borderId="4" xfId="32" applyNumberFormat="1" applyFont="1" applyBorder="1" applyAlignment="1">
      <alignment horizontal="right" vertical="center"/>
    </xf>
    <xf numFmtId="4" fontId="11" fillId="0" borderId="12" xfId="32" applyNumberFormat="1" applyFont="1" applyBorder="1" applyAlignment="1">
      <alignment horizontal="right" vertical="center"/>
    </xf>
    <xf numFmtId="2" fontId="19" fillId="0" borderId="0" xfId="32" applyNumberFormat="1" applyAlignment="1">
      <alignment horizontal="center"/>
    </xf>
    <xf numFmtId="9" fontId="11" fillId="0" borderId="4" xfId="32" applyNumberFormat="1" applyFont="1" applyBorder="1" applyAlignment="1">
      <alignment horizontal="right" vertical="center"/>
    </xf>
    <xf numFmtId="9" fontId="11" fillId="0" borderId="12" xfId="32" applyNumberFormat="1" applyFont="1" applyBorder="1" applyAlignment="1">
      <alignment horizontal="right" vertical="center"/>
    </xf>
    <xf numFmtId="2" fontId="13" fillId="0" borderId="4" xfId="2" applyNumberFormat="1" applyFont="1" applyBorder="1" applyAlignment="1">
      <alignment horizontal="right" vertical="center"/>
    </xf>
    <xf numFmtId="2" fontId="11" fillId="0" borderId="4" xfId="2" applyNumberFormat="1" applyFont="1" applyBorder="1" applyAlignment="1">
      <alignment horizontal="right" vertical="center" wrapText="1"/>
    </xf>
    <xf numFmtId="0" fontId="54" fillId="0" borderId="0" xfId="2" applyFont="1" applyAlignment="1">
      <alignment horizontal="center"/>
    </xf>
    <xf numFmtId="0" fontId="56" fillId="0" borderId="0" xfId="2" applyFont="1" applyAlignment="1">
      <alignment horizontal="center"/>
    </xf>
    <xf numFmtId="2" fontId="54" fillId="0" borderId="0" xfId="32" applyNumberFormat="1" applyFont="1" applyAlignment="1">
      <alignment horizontal="center"/>
    </xf>
    <xf numFmtId="172" fontId="53" fillId="0" borderId="4" xfId="32" applyNumberFormat="1" applyFont="1" applyBorder="1" applyAlignment="1">
      <alignment horizontal="right" vertical="center"/>
    </xf>
    <xf numFmtId="2" fontId="53" fillId="0" borderId="4" xfId="32" applyNumberFormat="1" applyFont="1" applyBorder="1" applyAlignment="1">
      <alignment horizontal="right" vertical="center"/>
    </xf>
    <xf numFmtId="4" fontId="53" fillId="0" borderId="4" xfId="32" applyNumberFormat="1" applyFont="1" applyBorder="1" applyAlignment="1">
      <alignment horizontal="right" vertical="center"/>
    </xf>
    <xf numFmtId="4" fontId="53" fillId="0" borderId="12" xfId="32" applyNumberFormat="1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 wrapText="1"/>
    </xf>
    <xf numFmtId="0" fontId="11" fillId="0" borderId="4" xfId="2" applyFont="1" applyBorder="1" applyAlignment="1">
      <alignment horizontal="right" vertical="center"/>
    </xf>
    <xf numFmtId="166" fontId="19" fillId="0" borderId="0" xfId="2" applyNumberFormat="1" applyFont="1" applyAlignment="1">
      <alignment horizontal="center"/>
    </xf>
    <xf numFmtId="4" fontId="19" fillId="0" borderId="0" xfId="32" applyNumberFormat="1" applyAlignment="1">
      <alignment horizontal="center"/>
    </xf>
    <xf numFmtId="4" fontId="58" fillId="0" borderId="0" xfId="2" applyNumberFormat="1" applyFont="1" applyAlignment="1">
      <alignment horizontal="center" vertical="top"/>
    </xf>
    <xf numFmtId="0" fontId="11" fillId="0" borderId="4" xfId="32" applyFont="1" applyBorder="1" applyAlignment="1">
      <alignment horizontal="right" vertical="center"/>
    </xf>
    <xf numFmtId="3" fontId="19" fillId="0" borderId="0" xfId="2" applyNumberFormat="1" applyFont="1" applyAlignment="1">
      <alignment horizontal="center" vertical="top"/>
    </xf>
    <xf numFmtId="0" fontId="54" fillId="0" borderId="0" xfId="32" applyFont="1"/>
    <xf numFmtId="3" fontId="19" fillId="0" borderId="0" xfId="32" applyNumberFormat="1" applyAlignment="1">
      <alignment horizontal="right"/>
    </xf>
    <xf numFmtId="3" fontId="59" fillId="0" borderId="0" xfId="32" applyNumberFormat="1" applyFont="1" applyAlignment="1">
      <alignment horizontal="center"/>
    </xf>
    <xf numFmtId="2" fontId="19" fillId="0" borderId="0" xfId="2" applyNumberFormat="1" applyFont="1"/>
    <xf numFmtId="3" fontId="19" fillId="0" borderId="4" xfId="32" applyNumberFormat="1" applyBorder="1"/>
    <xf numFmtId="3" fontId="19" fillId="0" borderId="12" xfId="32" applyNumberFormat="1" applyBorder="1"/>
    <xf numFmtId="3" fontId="19" fillId="0" borderId="0" xfId="32" applyNumberFormat="1" applyAlignment="1">
      <alignment horizontal="center"/>
    </xf>
    <xf numFmtId="3" fontId="11" fillId="0" borderId="12" xfId="32" applyNumberFormat="1" applyFont="1" applyBorder="1" applyAlignment="1">
      <alignment horizontal="right" vertical="center"/>
    </xf>
    <xf numFmtId="0" fontId="11" fillId="0" borderId="12" xfId="32" applyFont="1" applyBorder="1" applyAlignment="1">
      <alignment horizontal="right" vertical="center"/>
    </xf>
    <xf numFmtId="0" fontId="19" fillId="0" borderId="0" xfId="32" applyAlignment="1">
      <alignment horizontal="center"/>
    </xf>
    <xf numFmtId="3" fontId="58" fillId="0" borderId="0" xfId="32" applyNumberFormat="1" applyFont="1" applyAlignment="1">
      <alignment horizontal="center"/>
    </xf>
    <xf numFmtId="0" fontId="13" fillId="0" borderId="4" xfId="32" applyFont="1" applyBorder="1" applyAlignment="1">
      <alignment horizontal="right" vertical="center"/>
    </xf>
    <xf numFmtId="0" fontId="9" fillId="0" borderId="0" xfId="2" applyFont="1"/>
    <xf numFmtId="1" fontId="19" fillId="0" borderId="0" xfId="2" applyNumberFormat="1" applyFont="1"/>
    <xf numFmtId="0" fontId="10" fillId="0" borderId="11" xfId="32" applyFont="1" applyBorder="1" applyAlignment="1">
      <alignment horizontal="left"/>
    </xf>
    <xf numFmtId="4" fontId="11" fillId="4" borderId="4" xfId="32" applyNumberFormat="1" applyFont="1" applyFill="1" applyBorder="1" applyAlignment="1">
      <alignment horizontal="right" vertical="center"/>
    </xf>
    <xf numFmtId="0" fontId="11" fillId="4" borderId="4" xfId="32" applyFont="1" applyFill="1" applyBorder="1" applyAlignment="1">
      <alignment horizontal="right" vertical="center"/>
    </xf>
    <xf numFmtId="0" fontId="11" fillId="4" borderId="4" xfId="2" applyFont="1" applyFill="1" applyBorder="1" applyAlignment="1">
      <alignment horizontal="right" vertical="center"/>
    </xf>
    <xf numFmtId="4" fontId="58" fillId="0" borderId="0" xfId="32" applyNumberFormat="1" applyFont="1" applyAlignment="1">
      <alignment horizontal="center"/>
    </xf>
    <xf numFmtId="3" fontId="11" fillId="4" borderId="12" xfId="2" applyNumberFormat="1" applyFont="1" applyFill="1" applyBorder="1" applyAlignment="1">
      <alignment horizontal="right" vertical="center"/>
    </xf>
    <xf numFmtId="173" fontId="11" fillId="4" borderId="4" xfId="2" applyNumberFormat="1" applyFont="1" applyFill="1" applyBorder="1" applyAlignment="1">
      <alignment horizontal="right" vertical="center"/>
    </xf>
    <xf numFmtId="174" fontId="11" fillId="0" borderId="4" xfId="2" applyNumberFormat="1" applyFont="1" applyBorder="1" applyAlignment="1">
      <alignment horizontal="right" vertical="center"/>
    </xf>
    <xf numFmtId="174" fontId="11" fillId="0" borderId="12" xfId="2" applyNumberFormat="1" applyFont="1" applyBorder="1" applyAlignment="1">
      <alignment horizontal="right" vertical="center"/>
    </xf>
    <xf numFmtId="174" fontId="19" fillId="0" borderId="0" xfId="2" applyNumberFormat="1" applyFont="1" applyAlignment="1">
      <alignment horizontal="center"/>
    </xf>
    <xf numFmtId="173" fontId="19" fillId="0" borderId="0" xfId="2" applyNumberFormat="1" applyFont="1" applyAlignment="1">
      <alignment horizontal="center"/>
    </xf>
    <xf numFmtId="173" fontId="11" fillId="0" borderId="4" xfId="2" applyNumberFormat="1" applyFont="1" applyBorder="1" applyAlignment="1">
      <alignment horizontal="right" vertical="center"/>
    </xf>
    <xf numFmtId="173" fontId="11" fillId="0" borderId="12" xfId="2" applyNumberFormat="1" applyFont="1" applyBorder="1" applyAlignment="1">
      <alignment horizontal="right" vertical="center"/>
    </xf>
    <xf numFmtId="3" fontId="58" fillId="0" borderId="0" xfId="2" applyNumberFormat="1" applyFont="1" applyAlignment="1">
      <alignment horizontal="center"/>
    </xf>
    <xf numFmtId="2" fontId="13" fillId="0" borderId="4" xfId="32" applyNumberFormat="1" applyFont="1" applyBorder="1" applyAlignment="1">
      <alignment horizontal="right" vertical="center"/>
    </xf>
    <xf numFmtId="3" fontId="55" fillId="0" borderId="0" xfId="2" applyNumberFormat="1" applyFont="1" applyAlignment="1">
      <alignment horizontal="center" vertical="top"/>
    </xf>
    <xf numFmtId="2" fontId="20" fillId="0" borderId="5" xfId="3" applyNumberFormat="1" applyFont="1" applyBorder="1" applyAlignment="1">
      <alignment horizontal="center" wrapText="1"/>
    </xf>
    <xf numFmtId="175" fontId="19" fillId="0" borderId="0" xfId="32" applyNumberFormat="1" applyAlignment="1">
      <alignment horizontal="center"/>
    </xf>
    <xf numFmtId="2" fontId="11" fillId="0" borderId="4" xfId="2" applyNumberFormat="1" applyFont="1" applyBorder="1" applyAlignment="1">
      <alignment horizontal="right" vertical="center"/>
    </xf>
    <xf numFmtId="0" fontId="47" fillId="0" borderId="4" xfId="32" applyFont="1" applyBorder="1"/>
    <xf numFmtId="4" fontId="13" fillId="0" borderId="4" xfId="32" applyNumberFormat="1" applyFont="1" applyBorder="1" applyAlignment="1">
      <alignment horizontal="right" vertical="center"/>
    </xf>
    <xf numFmtId="1" fontId="11" fillId="4" borderId="4" xfId="2" applyNumberFormat="1" applyFont="1" applyFill="1" applyBorder="1" applyAlignment="1">
      <alignment horizontal="right" vertical="center"/>
    </xf>
    <xf numFmtId="9" fontId="11" fillId="4" borderId="4" xfId="2" applyNumberFormat="1" applyFont="1" applyFill="1" applyBorder="1" applyAlignment="1">
      <alignment horizontal="right" vertical="center"/>
    </xf>
    <xf numFmtId="0" fontId="11" fillId="0" borderId="12" xfId="2" applyFont="1" applyBorder="1" applyAlignment="1">
      <alignment horizontal="right" vertical="center"/>
    </xf>
    <xf numFmtId="0" fontId="8" fillId="0" borderId="0" xfId="32" applyFont="1"/>
    <xf numFmtId="0" fontId="11" fillId="0" borderId="0" xfId="2" applyFont="1" applyAlignment="1">
      <alignment horizontal="right" vertical="center"/>
    </xf>
    <xf numFmtId="0" fontId="11" fillId="0" borderId="5" xfId="2" applyFont="1" applyBorder="1" applyAlignment="1">
      <alignment horizontal="right" vertical="center"/>
    </xf>
    <xf numFmtId="3" fontId="11" fillId="0" borderId="5" xfId="2" applyNumberFormat="1" applyFont="1" applyBorder="1" applyAlignment="1">
      <alignment horizontal="right" vertical="center"/>
    </xf>
    <xf numFmtId="3" fontId="11" fillId="0" borderId="0" xfId="2" applyNumberFormat="1" applyFont="1" applyAlignment="1">
      <alignment horizontal="right" vertical="center"/>
    </xf>
    <xf numFmtId="9" fontId="11" fillId="0" borderId="0" xfId="32" applyNumberFormat="1" applyFont="1" applyAlignment="1">
      <alignment horizontal="right" vertical="center"/>
    </xf>
    <xf numFmtId="0" fontId="9" fillId="0" borderId="0" xfId="32" applyFont="1"/>
    <xf numFmtId="0" fontId="24" fillId="0" borderId="4" xfId="32" applyFont="1" applyBorder="1"/>
    <xf numFmtId="0" fontId="24" fillId="0" borderId="10" xfId="2" applyFont="1" applyBorder="1" applyAlignment="1">
      <alignment horizontal="center"/>
    </xf>
    <xf numFmtId="0" fontId="19" fillId="0" borderId="12" xfId="2" applyFont="1" applyBorder="1" applyAlignment="1">
      <alignment horizontal="center"/>
    </xf>
    <xf numFmtId="9" fontId="11" fillId="0" borderId="12" xfId="2" applyNumberFormat="1" applyFont="1" applyBorder="1" applyAlignment="1">
      <alignment horizontal="right" vertical="center"/>
    </xf>
    <xf numFmtId="9" fontId="11" fillId="0" borderId="13" xfId="2" applyNumberFormat="1" applyFont="1" applyBorder="1" applyAlignment="1">
      <alignment horizontal="right" vertical="center"/>
    </xf>
    <xf numFmtId="9" fontId="11" fillId="0" borderId="3" xfId="2" applyNumberFormat="1" applyFont="1" applyBorder="1" applyAlignment="1">
      <alignment horizontal="right" vertical="center"/>
    </xf>
    <xf numFmtId="9" fontId="11" fillId="0" borderId="11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right"/>
    </xf>
    <xf numFmtId="0" fontId="19" fillId="0" borderId="7" xfId="2" applyFont="1" applyBorder="1"/>
    <xf numFmtId="1" fontId="47" fillId="0" borderId="0" xfId="32" applyNumberFormat="1" applyFont="1" applyAlignment="1">
      <alignment horizontal="center"/>
    </xf>
    <xf numFmtId="10" fontId="24" fillId="0" borderId="0" xfId="32" applyNumberFormat="1" applyFont="1" applyAlignment="1">
      <alignment horizontal="center"/>
    </xf>
    <xf numFmtId="1" fontId="11" fillId="4" borderId="4" xfId="32" applyNumberFormat="1" applyFont="1" applyFill="1" applyBorder="1" applyAlignment="1">
      <alignment horizontal="right" vertical="center"/>
    </xf>
    <xf numFmtId="0" fontId="24" fillId="0" borderId="7" xfId="32" applyFont="1" applyBorder="1"/>
    <xf numFmtId="4" fontId="13" fillId="0" borderId="12" xfId="32" applyNumberFormat="1" applyFont="1" applyBorder="1" applyAlignment="1">
      <alignment horizontal="right" vertical="center"/>
    </xf>
    <xf numFmtId="0" fontId="19" fillId="0" borderId="0" xfId="32" applyAlignment="1">
      <alignment horizontal="right"/>
    </xf>
    <xf numFmtId="3" fontId="19" fillId="0" borderId="2" xfId="32" applyNumberFormat="1" applyBorder="1" applyAlignment="1">
      <alignment horizontal="center"/>
    </xf>
    <xf numFmtId="0" fontId="60" fillId="0" borderId="0" xfId="2" applyFont="1"/>
    <xf numFmtId="0" fontId="10" fillId="0" borderId="0" xfId="2" applyFont="1" applyAlignment="1">
      <alignment horizontal="center"/>
    </xf>
    <xf numFmtId="0" fontId="46" fillId="0" borderId="0" xfId="2" applyFont="1"/>
    <xf numFmtId="0" fontId="60" fillId="0" borderId="1" xfId="2" applyFont="1" applyBorder="1"/>
    <xf numFmtId="0" fontId="8" fillId="0" borderId="10" xfId="2" applyFont="1" applyBorder="1"/>
    <xf numFmtId="0" fontId="8" fillId="0" borderId="4" xfId="2" applyFont="1" applyBorder="1" applyAlignment="1">
      <alignment horizontal="right"/>
    </xf>
    <xf numFmtId="0" fontId="8" fillId="0" borderId="12" xfId="2" applyFont="1" applyBorder="1" applyAlignment="1">
      <alignment horizontal="right"/>
    </xf>
    <xf numFmtId="0" fontId="10" fillId="3" borderId="10" xfId="2" applyFont="1" applyFill="1" applyBorder="1"/>
    <xf numFmtId="3" fontId="11" fillId="4" borderId="4" xfId="2" applyNumberFormat="1" applyFont="1" applyFill="1" applyBorder="1" applyAlignment="1">
      <alignment horizontal="right"/>
    </xf>
    <xf numFmtId="3" fontId="11" fillId="4" borderId="4" xfId="2" applyNumberFormat="1" applyFont="1" applyFill="1" applyBorder="1" applyAlignment="1">
      <alignment horizontal="right" vertical="top"/>
    </xf>
    <xf numFmtId="3" fontId="11" fillId="4" borderId="12" xfId="2" applyNumberFormat="1" applyFont="1" applyFill="1" applyBorder="1" applyAlignment="1">
      <alignment horizontal="right" vertical="top"/>
    </xf>
    <xf numFmtId="3" fontId="11" fillId="3" borderId="12" xfId="2" applyNumberFormat="1" applyFont="1" applyFill="1" applyBorder="1" applyAlignment="1">
      <alignment horizontal="right" vertical="top"/>
    </xf>
    <xf numFmtId="0" fontId="11" fillId="4" borderId="4" xfId="2" applyFont="1" applyFill="1" applyBorder="1" applyAlignment="1">
      <alignment horizontal="right"/>
    </xf>
    <xf numFmtId="3" fontId="11" fillId="4" borderId="12" xfId="2" applyNumberFormat="1" applyFont="1" applyFill="1" applyBorder="1" applyAlignment="1">
      <alignment horizontal="right"/>
    </xf>
    <xf numFmtId="1" fontId="11" fillId="4" borderId="4" xfId="2" applyNumberFormat="1" applyFont="1" applyFill="1" applyBorder="1" applyAlignment="1">
      <alignment horizontal="right"/>
    </xf>
    <xf numFmtId="1" fontId="11" fillId="4" borderId="12" xfId="2" applyNumberFormat="1" applyFont="1" applyFill="1" applyBorder="1" applyAlignment="1">
      <alignment horizontal="right"/>
    </xf>
    <xf numFmtId="1" fontId="11" fillId="3" borderId="12" xfId="2" applyNumberFormat="1" applyFont="1" applyFill="1" applyBorder="1" applyAlignment="1">
      <alignment horizontal="right"/>
    </xf>
    <xf numFmtId="0" fontId="10" fillId="3" borderId="8" xfId="2" applyFont="1" applyFill="1" applyBorder="1"/>
    <xf numFmtId="3" fontId="11" fillId="4" borderId="7" xfId="2" applyNumberFormat="1" applyFont="1" applyFill="1" applyBorder="1" applyAlignment="1">
      <alignment horizontal="right"/>
    </xf>
    <xf numFmtId="3" fontId="11" fillId="4" borderId="7" xfId="2" applyNumberFormat="1" applyFont="1" applyFill="1" applyBorder="1" applyAlignment="1">
      <alignment horizontal="right" vertical="top"/>
    </xf>
    <xf numFmtId="3" fontId="11" fillId="4" borderId="13" xfId="2" applyNumberFormat="1" applyFont="1" applyFill="1" applyBorder="1" applyAlignment="1">
      <alignment horizontal="right" vertical="top"/>
    </xf>
    <xf numFmtId="3" fontId="11" fillId="3" borderId="13" xfId="2" applyNumberFormat="1" applyFont="1" applyFill="1" applyBorder="1" applyAlignment="1">
      <alignment horizontal="right" vertical="top"/>
    </xf>
    <xf numFmtId="3" fontId="8" fillId="0" borderId="0" xfId="2" applyNumberFormat="1" applyFont="1"/>
    <xf numFmtId="0" fontId="8" fillId="0" borderId="4" xfId="2" applyFont="1" applyBorder="1" applyAlignment="1">
      <alignment horizontal="center"/>
    </xf>
    <xf numFmtId="0" fontId="8" fillId="0" borderId="12" xfId="2" applyFont="1" applyBorder="1"/>
    <xf numFmtId="2" fontId="11" fillId="4" borderId="4" xfId="2" applyNumberFormat="1" applyFont="1" applyFill="1" applyBorder="1" applyAlignment="1">
      <alignment horizontal="right"/>
    </xf>
    <xf numFmtId="3" fontId="11" fillId="4" borderId="13" xfId="2" applyNumberFormat="1" applyFont="1" applyFill="1" applyBorder="1" applyAlignment="1">
      <alignment horizontal="right"/>
    </xf>
    <xf numFmtId="0" fontId="8" fillId="0" borderId="0" xfId="2" applyFont="1" applyAlignment="1">
      <alignment horizontal="center"/>
    </xf>
    <xf numFmtId="0" fontId="10" fillId="0" borderId="4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9" fillId="9" borderId="4" xfId="2" applyFont="1" applyFill="1" applyBorder="1"/>
    <xf numFmtId="0" fontId="10" fillId="9" borderId="4" xfId="2" applyFont="1" applyFill="1" applyBorder="1" applyAlignment="1">
      <alignment horizontal="center" wrapText="1"/>
    </xf>
    <xf numFmtId="0" fontId="9" fillId="9" borderId="4" xfId="2" applyFont="1" applyFill="1" applyBorder="1" applyAlignment="1">
      <alignment vertical="center"/>
    </xf>
    <xf numFmtId="2" fontId="9" fillId="9" borderId="8" xfId="4" applyNumberFormat="1" applyFont="1" applyFill="1" applyBorder="1" applyAlignment="1">
      <alignment wrapText="1"/>
    </xf>
    <xf numFmtId="164" fontId="14" fillId="9" borderId="7" xfId="1" applyNumberFormat="1" applyFont="1" applyFill="1" applyBorder="1" applyAlignment="1">
      <alignment horizontal="right"/>
    </xf>
    <xf numFmtId="2" fontId="18" fillId="9" borderId="9" xfId="3" applyNumberFormat="1" applyFont="1" applyFill="1" applyBorder="1" applyAlignment="1">
      <alignment horizontal="left" wrapText="1"/>
    </xf>
    <xf numFmtId="2" fontId="20" fillId="9" borderId="9" xfId="3" applyNumberFormat="1" applyFont="1" applyFill="1" applyBorder="1" applyAlignment="1">
      <alignment horizontal="center" wrapText="1"/>
    </xf>
    <xf numFmtId="165" fontId="23" fillId="9" borderId="1" xfId="1" applyNumberFormat="1" applyFont="1" applyFill="1" applyBorder="1" applyAlignment="1">
      <alignment horizontal="left"/>
    </xf>
    <xf numFmtId="164" fontId="14" fillId="9" borderId="1" xfId="1" applyNumberFormat="1" applyFont="1" applyFill="1" applyBorder="1" applyAlignment="1">
      <alignment horizontal="right"/>
    </xf>
    <xf numFmtId="2" fontId="9" fillId="9" borderId="10" xfId="4" applyNumberFormat="1" applyFont="1" applyFill="1" applyBorder="1" applyAlignment="1">
      <alignment horizontal="left" wrapText="1"/>
    </xf>
    <xf numFmtId="164" fontId="14" fillId="9" borderId="10" xfId="1" applyNumberFormat="1" applyFont="1" applyFill="1" applyBorder="1" applyAlignment="1">
      <alignment horizontal="right"/>
    </xf>
    <xf numFmtId="2" fontId="9" fillId="9" borderId="5" xfId="4" applyNumberFormat="1" applyFont="1" applyFill="1" applyBorder="1" applyAlignment="1">
      <alignment wrapText="1"/>
    </xf>
    <xf numFmtId="2" fontId="10" fillId="9" borderId="5" xfId="4" applyNumberFormat="1" applyFont="1" applyFill="1" applyBorder="1" applyAlignment="1">
      <alignment horizontal="center" wrapText="1"/>
    </xf>
    <xf numFmtId="2" fontId="9" fillId="9" borderId="7" xfId="4" applyNumberFormat="1" applyFont="1" applyFill="1" applyBorder="1" applyAlignment="1">
      <alignment horizontal="left" wrapText="1"/>
    </xf>
    <xf numFmtId="3" fontId="14" fillId="9" borderId="5" xfId="5" applyNumberFormat="1" applyFont="1" applyFill="1" applyBorder="1" applyAlignment="1">
      <alignment horizontal="right"/>
    </xf>
    <xf numFmtId="2" fontId="9" fillId="9" borderId="5" xfId="4" applyNumberFormat="1" applyFont="1" applyFill="1" applyBorder="1" applyAlignment="1">
      <alignment horizontal="left" wrapText="1"/>
    </xf>
    <xf numFmtId="2" fontId="20" fillId="9" borderId="5" xfId="4" applyNumberFormat="1" applyFont="1" applyFill="1" applyBorder="1" applyAlignment="1">
      <alignment horizontal="center" wrapText="1"/>
    </xf>
    <xf numFmtId="2" fontId="20" fillId="9" borderId="5" xfId="3" applyNumberFormat="1" applyFont="1" applyFill="1" applyBorder="1" applyAlignment="1">
      <alignment horizontal="left"/>
    </xf>
    <xf numFmtId="9" fontId="14" fillId="9" borderId="6" xfId="1" applyNumberFormat="1" applyFont="1" applyFill="1" applyBorder="1" applyAlignment="1">
      <alignment horizontal="right"/>
    </xf>
    <xf numFmtId="164" fontId="14" fillId="9" borderId="6" xfId="1" applyNumberFormat="1" applyFont="1" applyFill="1" applyBorder="1" applyAlignment="1">
      <alignment horizontal="right"/>
    </xf>
    <xf numFmtId="0" fontId="25" fillId="9" borderId="5" xfId="4" applyFont="1" applyFill="1" applyBorder="1" applyAlignment="1">
      <alignment horizontal="left" wrapText="1"/>
    </xf>
    <xf numFmtId="2" fontId="20" fillId="9" borderId="5" xfId="3" applyNumberFormat="1" applyFont="1" applyFill="1" applyBorder="1" applyAlignment="1">
      <alignment horizontal="center" wrapText="1"/>
    </xf>
    <xf numFmtId="4" fontId="26" fillId="9" borderId="11" xfId="10" applyNumberFormat="1" applyFont="1" applyFill="1" applyBorder="1" applyAlignment="1">
      <alignment horizontal="center" wrapText="1"/>
    </xf>
    <xf numFmtId="0" fontId="26" fillId="9" borderId="10" xfId="10" applyFont="1" applyFill="1" applyBorder="1"/>
    <xf numFmtId="0" fontId="35" fillId="9" borderId="8" xfId="16" applyFont="1" applyFill="1" applyBorder="1" applyAlignment="1">
      <alignment horizontal="left" vertical="top" wrapText="1"/>
    </xf>
    <xf numFmtId="2" fontId="20" fillId="9" borderId="1" xfId="3" applyNumberFormat="1" applyFont="1" applyFill="1" applyBorder="1" applyAlignment="1">
      <alignment horizontal="left"/>
    </xf>
    <xf numFmtId="4" fontId="10" fillId="9" borderId="5" xfId="2" applyNumberFormat="1" applyFont="1" applyFill="1" applyBorder="1" applyAlignment="1">
      <alignment horizontal="left"/>
    </xf>
    <xf numFmtId="164" fontId="11" fillId="3" borderId="2" xfId="1" applyNumberFormat="1" applyFont="1" applyFill="1" applyBorder="1" applyAlignment="1">
      <alignment horizontal="right"/>
    </xf>
    <xf numFmtId="2" fontId="20" fillId="9" borderId="8" xfId="3" applyNumberFormat="1" applyFont="1" applyFill="1" applyBorder="1" applyAlignment="1">
      <alignment horizontal="left"/>
    </xf>
    <xf numFmtId="4" fontId="10" fillId="9" borderId="8" xfId="2" applyNumberFormat="1" applyFont="1" applyFill="1" applyBorder="1" applyAlignment="1">
      <alignment horizontal="left"/>
    </xf>
    <xf numFmtId="2" fontId="18" fillId="9" borderId="6" xfId="4" applyNumberFormat="1" applyFont="1" applyFill="1" applyBorder="1" applyAlignment="1">
      <alignment horizontal="left" wrapText="1"/>
    </xf>
    <xf numFmtId="2" fontId="18" fillId="9" borderId="11" xfId="4" applyNumberFormat="1" applyFont="1" applyFill="1" applyBorder="1" applyAlignment="1">
      <alignment horizontal="center" wrapText="1"/>
    </xf>
    <xf numFmtId="2" fontId="18" fillId="9" borderId="10" xfId="3" applyNumberFormat="1" applyFont="1" applyFill="1" applyBorder="1" applyAlignment="1">
      <alignment horizontal="left" wrapText="1"/>
    </xf>
    <xf numFmtId="2" fontId="20" fillId="9" borderId="4" xfId="3" applyNumberFormat="1" applyFont="1" applyFill="1" applyBorder="1" applyAlignment="1">
      <alignment horizontal="center" wrapText="1"/>
    </xf>
    <xf numFmtId="2" fontId="20" fillId="9" borderId="10" xfId="3" applyNumberFormat="1" applyFont="1" applyFill="1" applyBorder="1" applyAlignment="1">
      <alignment horizontal="left"/>
    </xf>
    <xf numFmtId="164" fontId="14" fillId="9" borderId="4" xfId="5" applyNumberFormat="1" applyFont="1" applyFill="1" applyBorder="1" applyAlignment="1">
      <alignment horizontal="right"/>
    </xf>
    <xf numFmtId="164" fontId="14" fillId="9" borderId="4" xfId="1" applyNumberFormat="1" applyFont="1" applyFill="1" applyBorder="1" applyAlignment="1">
      <alignment horizontal="right"/>
    </xf>
    <xf numFmtId="0" fontId="9" fillId="9" borderId="0" xfId="32" applyFont="1" applyFill="1"/>
    <xf numFmtId="0" fontId="10" fillId="9" borderId="6" xfId="32" applyFont="1" applyFill="1" applyBorder="1" applyAlignment="1">
      <alignment horizontal="center"/>
    </xf>
    <xf numFmtId="1" fontId="10" fillId="9" borderId="6" xfId="32" applyNumberFormat="1" applyFont="1" applyFill="1" applyBorder="1" applyAlignment="1">
      <alignment horizontal="center"/>
    </xf>
    <xf numFmtId="1" fontId="10" fillId="9" borderId="11" xfId="32" applyNumberFormat="1" applyFont="1" applyFill="1" applyBorder="1" applyAlignment="1">
      <alignment horizontal="center"/>
    </xf>
    <xf numFmtId="3" fontId="34" fillId="9" borderId="6" xfId="32" applyNumberFormat="1" applyFont="1" applyFill="1" applyBorder="1" applyAlignment="1">
      <alignment horizontal="right"/>
    </xf>
    <xf numFmtId="0" fontId="9" fillId="9" borderId="15" xfId="32" applyFont="1" applyFill="1" applyBorder="1"/>
    <xf numFmtId="3" fontId="34" fillId="9" borderId="4" xfId="32" applyNumberFormat="1" applyFont="1" applyFill="1" applyBorder="1" applyAlignment="1">
      <alignment horizontal="right"/>
    </xf>
    <xf numFmtId="3" fontId="34" fillId="9" borderId="4" xfId="2" applyNumberFormat="1" applyFont="1" applyFill="1" applyBorder="1" applyAlignment="1">
      <alignment horizontal="right"/>
    </xf>
    <xf numFmtId="0" fontId="9" fillId="9" borderId="16" xfId="32" applyFont="1" applyFill="1" applyBorder="1"/>
    <xf numFmtId="3" fontId="34" fillId="9" borderId="7" xfId="32" applyNumberFormat="1" applyFont="1" applyFill="1" applyBorder="1" applyAlignment="1">
      <alignment horizontal="right"/>
    </xf>
    <xf numFmtId="0" fontId="9" fillId="9" borderId="5" xfId="32" applyFont="1" applyFill="1" applyBorder="1"/>
    <xf numFmtId="10" fontId="34" fillId="9" borderId="2" xfId="32" applyNumberFormat="1" applyFont="1" applyFill="1" applyBorder="1" applyAlignment="1">
      <alignment horizontal="center"/>
    </xf>
    <xf numFmtId="0" fontId="9" fillId="9" borderId="10" xfId="32" applyFont="1" applyFill="1" applyBorder="1"/>
    <xf numFmtId="9" fontId="33" fillId="9" borderId="4" xfId="32" applyNumberFormat="1" applyFont="1" applyFill="1" applyBorder="1" applyAlignment="1">
      <alignment horizontal="right"/>
    </xf>
    <xf numFmtId="0" fontId="9" fillId="9" borderId="8" xfId="32" applyFont="1" applyFill="1" applyBorder="1"/>
    <xf numFmtId="9" fontId="33" fillId="9" borderId="7" xfId="32" applyNumberFormat="1" applyFont="1" applyFill="1" applyBorder="1" applyAlignment="1">
      <alignment horizontal="right"/>
    </xf>
    <xf numFmtId="0" fontId="10" fillId="9" borderId="4" xfId="32" applyFont="1" applyFill="1" applyBorder="1" applyAlignment="1">
      <alignment horizontal="center"/>
    </xf>
    <xf numFmtId="1" fontId="10" fillId="9" borderId="4" xfId="32" applyNumberFormat="1" applyFont="1" applyFill="1" applyBorder="1" applyAlignment="1">
      <alignment horizontal="center"/>
    </xf>
    <xf numFmtId="1" fontId="10" fillId="9" borderId="12" xfId="32" applyNumberFormat="1" applyFont="1" applyFill="1" applyBorder="1" applyAlignment="1">
      <alignment horizontal="center"/>
    </xf>
    <xf numFmtId="3" fontId="11" fillId="9" borderId="4" xfId="32" applyNumberFormat="1" applyFont="1" applyFill="1" applyBorder="1" applyAlignment="1">
      <alignment horizontal="right" vertical="center"/>
    </xf>
    <xf numFmtId="3" fontId="11" fillId="9" borderId="4" xfId="33" applyNumberFormat="1" applyFont="1" applyFill="1" applyBorder="1" applyAlignment="1">
      <alignment horizontal="right" vertical="center"/>
    </xf>
    <xf numFmtId="3" fontId="11" fillId="9" borderId="4" xfId="2" applyNumberFormat="1" applyFont="1" applyFill="1" applyBorder="1" applyAlignment="1">
      <alignment horizontal="right" vertical="center"/>
    </xf>
    <xf numFmtId="3" fontId="12" fillId="9" borderId="4" xfId="2" applyNumberFormat="1" applyFont="1" applyFill="1" applyBorder="1" applyAlignment="1">
      <alignment horizontal="right" vertical="center"/>
    </xf>
    <xf numFmtId="164" fontId="11" fillId="9" borderId="4" xfId="5" applyNumberFormat="1" applyFont="1" applyFill="1" applyBorder="1" applyAlignment="1">
      <alignment horizontal="right" vertical="center"/>
    </xf>
    <xf numFmtId="164" fontId="11" fillId="9" borderId="12" xfId="5" applyNumberFormat="1" applyFont="1" applyFill="1" applyBorder="1" applyAlignment="1">
      <alignment horizontal="right" vertical="center"/>
    </xf>
    <xf numFmtId="3" fontId="13" fillId="9" borderId="4" xfId="32" applyNumberFormat="1" applyFont="1" applyFill="1" applyBorder="1" applyAlignment="1">
      <alignment horizontal="right" vertical="center"/>
    </xf>
    <xf numFmtId="3" fontId="13" fillId="9" borderId="4" xfId="33" applyNumberFormat="1" applyFont="1" applyFill="1" applyBorder="1" applyAlignment="1">
      <alignment horizontal="right" vertical="center"/>
    </xf>
    <xf numFmtId="3" fontId="13" fillId="9" borderId="4" xfId="2" applyNumberFormat="1" applyFont="1" applyFill="1" applyBorder="1" applyAlignment="1">
      <alignment horizontal="right" vertical="center"/>
    </xf>
    <xf numFmtId="3" fontId="13" fillId="10" borderId="4" xfId="2" applyNumberFormat="1" applyFont="1" applyFill="1" applyBorder="1" applyAlignment="1">
      <alignment horizontal="right" vertical="center"/>
    </xf>
    <xf numFmtId="164" fontId="13" fillId="9" borderId="4" xfId="5" applyNumberFormat="1" applyFont="1" applyFill="1" applyBorder="1" applyAlignment="1">
      <alignment horizontal="right" vertical="center"/>
    </xf>
    <xf numFmtId="164" fontId="13" fillId="9" borderId="12" xfId="5" applyNumberFormat="1" applyFont="1" applyFill="1" applyBorder="1" applyAlignment="1">
      <alignment horizontal="right" vertical="center"/>
    </xf>
    <xf numFmtId="0" fontId="8" fillId="9" borderId="8" xfId="32" applyFont="1" applyFill="1" applyBorder="1"/>
    <xf numFmtId="3" fontId="11" fillId="9" borderId="7" xfId="32" applyNumberFormat="1" applyFont="1" applyFill="1" applyBorder="1" applyAlignment="1">
      <alignment horizontal="right" vertical="center"/>
    </xf>
    <xf numFmtId="3" fontId="11" fillId="9" borderId="7" xfId="33" applyNumberFormat="1" applyFont="1" applyFill="1" applyBorder="1" applyAlignment="1">
      <alignment horizontal="right" vertical="center"/>
    </xf>
    <xf numFmtId="3" fontId="11" fillId="9" borderId="7" xfId="2" applyNumberFormat="1" applyFont="1" applyFill="1" applyBorder="1" applyAlignment="1">
      <alignment horizontal="right" vertical="center"/>
    </xf>
    <xf numFmtId="164" fontId="12" fillId="9" borderId="7" xfId="5" applyNumberFormat="1" applyFont="1" applyFill="1" applyBorder="1" applyAlignment="1">
      <alignment horizontal="right" vertical="center"/>
    </xf>
    <xf numFmtId="164" fontId="12" fillId="9" borderId="13" xfId="5" applyNumberFormat="1" applyFont="1" applyFill="1" applyBorder="1" applyAlignment="1">
      <alignment horizontal="right" vertical="center"/>
    </xf>
    <xf numFmtId="3" fontId="12" fillId="9" borderId="7" xfId="5" applyNumberFormat="1" applyFont="1" applyFill="1" applyBorder="1" applyAlignment="1">
      <alignment horizontal="right" vertical="center"/>
    </xf>
    <xf numFmtId="3" fontId="12" fillId="9" borderId="13" xfId="5" applyNumberFormat="1" applyFont="1" applyFill="1" applyBorder="1" applyAlignment="1">
      <alignment horizontal="right" vertical="center"/>
    </xf>
    <xf numFmtId="3" fontId="57" fillId="9" borderId="4" xfId="32" applyNumberFormat="1" applyFont="1" applyFill="1" applyBorder="1" applyAlignment="1">
      <alignment horizontal="right" vertical="center"/>
    </xf>
    <xf numFmtId="3" fontId="57" fillId="9" borderId="12" xfId="32" applyNumberFormat="1" applyFont="1" applyFill="1" applyBorder="1" applyAlignment="1">
      <alignment horizontal="right" vertical="center"/>
    </xf>
    <xf numFmtId="3" fontId="11" fillId="9" borderId="13" xfId="32" applyNumberFormat="1" applyFont="1" applyFill="1" applyBorder="1" applyAlignment="1">
      <alignment horizontal="right" vertical="center"/>
    </xf>
    <xf numFmtId="3" fontId="57" fillId="9" borderId="4" xfId="2" applyNumberFormat="1" applyFont="1" applyFill="1" applyBorder="1" applyAlignment="1">
      <alignment horizontal="right" vertical="center"/>
    </xf>
    <xf numFmtId="3" fontId="57" fillId="9" borderId="12" xfId="2" applyNumberFormat="1" applyFont="1" applyFill="1" applyBorder="1" applyAlignment="1">
      <alignment horizontal="right" vertical="center"/>
    </xf>
    <xf numFmtId="0" fontId="11" fillId="9" borderId="7" xfId="32" applyFont="1" applyFill="1" applyBorder="1" applyAlignment="1">
      <alignment horizontal="right" vertical="center"/>
    </xf>
    <xf numFmtId="0" fontId="11" fillId="9" borderId="7" xfId="2" applyFont="1" applyFill="1" applyBorder="1" applyAlignment="1">
      <alignment horizontal="right" vertical="center"/>
    </xf>
    <xf numFmtId="1" fontId="11" fillId="9" borderId="7" xfId="32" applyNumberFormat="1" applyFont="1" applyFill="1" applyBorder="1" applyAlignment="1">
      <alignment horizontal="right" vertical="center"/>
    </xf>
    <xf numFmtId="3" fontId="11" fillId="9" borderId="13" xfId="2" applyNumberFormat="1" applyFont="1" applyFill="1" applyBorder="1" applyAlignment="1">
      <alignment horizontal="right" vertical="center"/>
    </xf>
    <xf numFmtId="0" fontId="9" fillId="9" borderId="4" xfId="32" applyFont="1" applyFill="1" applyBorder="1"/>
    <xf numFmtId="0" fontId="8" fillId="9" borderId="4" xfId="32" applyFont="1" applyFill="1" applyBorder="1"/>
    <xf numFmtId="0" fontId="11" fillId="9" borderId="4" xfId="32" applyFont="1" applyFill="1" applyBorder="1" applyAlignment="1">
      <alignment horizontal="right" vertical="center"/>
    </xf>
    <xf numFmtId="1" fontId="11" fillId="9" borderId="4" xfId="32" applyNumberFormat="1" applyFont="1" applyFill="1" applyBorder="1" applyAlignment="1">
      <alignment horizontal="right" vertical="center"/>
    </xf>
    <xf numFmtId="10" fontId="34" fillId="9" borderId="4" xfId="32" applyNumberFormat="1" applyFont="1" applyFill="1" applyBorder="1" applyAlignment="1">
      <alignment horizontal="center"/>
    </xf>
    <xf numFmtId="10" fontId="34" fillId="9" borderId="12" xfId="32" applyNumberFormat="1" applyFont="1" applyFill="1" applyBorder="1" applyAlignment="1">
      <alignment horizontal="center"/>
    </xf>
    <xf numFmtId="9" fontId="11" fillId="9" borderId="4" xfId="32" applyNumberFormat="1" applyFont="1" applyFill="1" applyBorder="1" applyAlignment="1">
      <alignment horizontal="right"/>
    </xf>
    <xf numFmtId="9" fontId="11" fillId="9" borderId="7" xfId="32" applyNumberFormat="1" applyFont="1" applyFill="1" applyBorder="1" applyAlignment="1">
      <alignment horizontal="right"/>
    </xf>
    <xf numFmtId="9" fontId="11" fillId="9" borderId="4" xfId="32" applyNumberFormat="1" applyFont="1" applyFill="1" applyBorder="1" applyAlignment="1">
      <alignment horizontal="right" vertical="center"/>
    </xf>
    <xf numFmtId="9" fontId="57" fillId="9" borderId="4" xfId="32" applyNumberFormat="1" applyFont="1" applyFill="1" applyBorder="1" applyAlignment="1">
      <alignment horizontal="right" vertical="center"/>
    </xf>
    <xf numFmtId="9" fontId="11" fillId="9" borderId="7" xfId="32" applyNumberFormat="1" applyFont="1" applyFill="1" applyBorder="1" applyAlignment="1">
      <alignment horizontal="right" vertical="center"/>
    </xf>
    <xf numFmtId="0" fontId="10" fillId="9" borderId="2" xfId="2" applyFont="1" applyFill="1" applyBorder="1" applyAlignment="1">
      <alignment horizontal="center"/>
    </xf>
    <xf numFmtId="0" fontId="10" fillId="9" borderId="3" xfId="2" applyFont="1" applyFill="1" applyBorder="1" applyAlignment="1">
      <alignment horizontal="center"/>
    </xf>
    <xf numFmtId="0" fontId="61" fillId="4" borderId="17" xfId="38" applyFont="1" applyFill="1" applyBorder="1"/>
    <xf numFmtId="0" fontId="1" fillId="0" borderId="0" xfId="38"/>
    <xf numFmtId="0" fontId="63" fillId="0" borderId="17" xfId="38" applyFont="1" applyBorder="1" applyAlignment="1">
      <alignment horizontal="left" vertical="center" wrapText="1"/>
    </xf>
    <xf numFmtId="0" fontId="63" fillId="0" borderId="17" xfId="39" applyFont="1" applyBorder="1" applyAlignment="1">
      <alignment horizontal="left" vertical="center" wrapText="1"/>
    </xf>
    <xf numFmtId="0" fontId="64" fillId="0" borderId="18" xfId="2" applyFont="1" applyBorder="1" applyAlignment="1">
      <alignment horizontal="left" vertical="center" wrapText="1"/>
    </xf>
    <xf numFmtId="3" fontId="65" fillId="4" borderId="2" xfId="10" applyNumberFormat="1" applyFont="1" applyFill="1" applyBorder="1" applyAlignment="1">
      <alignment horizontal="right"/>
    </xf>
    <xf numFmtId="3" fontId="11" fillId="3" borderId="3" xfId="2" applyNumberFormat="1" applyFont="1" applyFill="1" applyBorder="1"/>
    <xf numFmtId="3" fontId="65" fillId="4" borderId="4" xfId="10" applyNumberFormat="1" applyFont="1" applyFill="1" applyBorder="1" applyAlignment="1">
      <alignment horizontal="right"/>
    </xf>
    <xf numFmtId="3" fontId="11" fillId="3" borderId="12" xfId="2" applyNumberFormat="1" applyFont="1" applyFill="1" applyBorder="1"/>
    <xf numFmtId="3" fontId="11" fillId="0" borderId="4" xfId="2" applyNumberFormat="1" applyFont="1" applyBorder="1" applyAlignment="1">
      <alignment horizontal="right"/>
    </xf>
    <xf numFmtId="3" fontId="65" fillId="0" borderId="4" xfId="10" applyNumberFormat="1" applyFont="1" applyBorder="1" applyAlignment="1">
      <alignment horizontal="right"/>
    </xf>
    <xf numFmtId="3" fontId="13" fillId="0" borderId="12" xfId="2" applyNumberFormat="1" applyFont="1" applyBorder="1"/>
    <xf numFmtId="3" fontId="13" fillId="9" borderId="7" xfId="2" applyNumberFormat="1" applyFont="1" applyFill="1" applyBorder="1" applyAlignment="1">
      <alignment horizontal="right"/>
    </xf>
    <xf numFmtId="3" fontId="13" fillId="9" borderId="13" xfId="2" applyNumberFormat="1" applyFont="1" applyFill="1" applyBorder="1"/>
    <xf numFmtId="164" fontId="12" fillId="3" borderId="1" xfId="5" applyNumberFormat="1" applyFont="1" applyFill="1" applyBorder="1" applyAlignment="1">
      <alignment horizontal="right" indent="7"/>
    </xf>
    <xf numFmtId="9" fontId="4" fillId="0" borderId="0" xfId="2" applyNumberFormat="1"/>
    <xf numFmtId="9" fontId="11" fillId="4" borderId="4" xfId="2" applyNumberFormat="1" applyFont="1" applyFill="1" applyBorder="1" applyAlignment="1">
      <alignment horizontal="right"/>
    </xf>
    <xf numFmtId="9" fontId="13" fillId="9" borderId="7" xfId="2" applyNumberFormat="1" applyFont="1" applyFill="1" applyBorder="1" applyAlignment="1">
      <alignment horizontal="right"/>
    </xf>
    <xf numFmtId="3" fontId="65" fillId="4" borderId="3" xfId="10" applyNumberFormat="1" applyFont="1" applyFill="1" applyBorder="1" applyAlignment="1">
      <alignment horizontal="right"/>
    </xf>
    <xf numFmtId="3" fontId="65" fillId="3" borderId="3" xfId="10" applyNumberFormat="1" applyFont="1" applyFill="1" applyBorder="1" applyAlignment="1">
      <alignment horizontal="right"/>
    </xf>
    <xf numFmtId="3" fontId="65" fillId="4" borderId="12" xfId="10" applyNumberFormat="1" applyFont="1" applyFill="1" applyBorder="1" applyAlignment="1">
      <alignment horizontal="right"/>
    </xf>
    <xf numFmtId="3" fontId="11" fillId="0" borderId="0" xfId="2" applyNumberFormat="1" applyFont="1" applyAlignment="1">
      <alignment horizontal="center"/>
    </xf>
    <xf numFmtId="3" fontId="11" fillId="0" borderId="0" xfId="2" applyNumberFormat="1" applyFont="1"/>
    <xf numFmtId="3" fontId="66" fillId="9" borderId="4" xfId="10" applyNumberFormat="1" applyFont="1" applyFill="1" applyBorder="1" applyAlignment="1">
      <alignment horizontal="right"/>
    </xf>
    <xf numFmtId="3" fontId="66" fillId="9" borderId="12" xfId="10" applyNumberFormat="1" applyFont="1" applyFill="1" applyBorder="1" applyAlignment="1">
      <alignment horizontal="right"/>
    </xf>
    <xf numFmtId="2" fontId="67" fillId="0" borderId="0" xfId="2" applyNumberFormat="1" applyFont="1" applyAlignment="1">
      <alignment horizontal="center"/>
    </xf>
    <xf numFmtId="0" fontId="11" fillId="0" borderId="0" xfId="2" applyFont="1"/>
    <xf numFmtId="164" fontId="12" fillId="7" borderId="1" xfId="1" applyNumberFormat="1" applyFont="1" applyFill="1" applyBorder="1" applyAlignment="1">
      <alignment horizontal="right"/>
    </xf>
    <xf numFmtId="164" fontId="11" fillId="7" borderId="1" xfId="1" applyNumberFormat="1" applyFont="1" applyFill="1" applyBorder="1" applyAlignment="1">
      <alignment horizontal="right"/>
    </xf>
    <xf numFmtId="164" fontId="65" fillId="4" borderId="2" xfId="10" applyNumberFormat="1" applyFont="1" applyFill="1" applyBorder="1" applyAlignment="1">
      <alignment horizontal="right"/>
    </xf>
    <xf numFmtId="164" fontId="65" fillId="4" borderId="3" xfId="10" applyNumberFormat="1" applyFont="1" applyFill="1" applyBorder="1" applyAlignment="1">
      <alignment horizontal="right"/>
    </xf>
    <xf numFmtId="164" fontId="65" fillId="3" borderId="3" xfId="10" applyNumberFormat="1" applyFont="1" applyFill="1" applyBorder="1" applyAlignment="1">
      <alignment horizontal="right"/>
    </xf>
    <xf numFmtId="164" fontId="65" fillId="4" borderId="4" xfId="10" applyNumberFormat="1" applyFont="1" applyFill="1" applyBorder="1" applyAlignment="1">
      <alignment horizontal="right"/>
    </xf>
    <xf numFmtId="164" fontId="65" fillId="4" borderId="12" xfId="10" applyNumberFormat="1" applyFont="1" applyFill="1" applyBorder="1" applyAlignment="1">
      <alignment horizontal="right"/>
    </xf>
    <xf numFmtId="2" fontId="68" fillId="0" borderId="0" xfId="2" applyNumberFormat="1" applyFont="1" applyAlignment="1">
      <alignment horizontal="center"/>
    </xf>
    <xf numFmtId="0" fontId="69" fillId="0" borderId="0" xfId="2" applyFont="1"/>
    <xf numFmtId="164" fontId="12" fillId="4" borderId="1" xfId="1" applyNumberFormat="1" applyFont="1" applyFill="1" applyBorder="1" applyAlignment="1">
      <alignment horizontal="right"/>
    </xf>
    <xf numFmtId="0" fontId="9" fillId="12" borderId="10" xfId="32" applyFont="1" applyFill="1" applyBorder="1"/>
    <xf numFmtId="0" fontId="8" fillId="12" borderId="8" xfId="32" applyFont="1" applyFill="1" applyBorder="1"/>
    <xf numFmtId="3" fontId="11" fillId="12" borderId="7" xfId="2" applyNumberFormat="1" applyFont="1" applyFill="1" applyBorder="1" applyAlignment="1">
      <alignment horizontal="right" vertical="center"/>
    </xf>
    <xf numFmtId="3" fontId="11" fillId="12" borderId="13" xfId="2" applyNumberFormat="1" applyFont="1" applyFill="1" applyBorder="1" applyAlignment="1">
      <alignment horizontal="right" vertical="center"/>
    </xf>
    <xf numFmtId="164" fontId="11" fillId="4" borderId="12" xfId="5" applyNumberFormat="1" applyFont="1" applyFill="1" applyBorder="1" applyAlignment="1">
      <alignment horizontal="right" vertical="center"/>
    </xf>
    <xf numFmtId="2" fontId="42" fillId="0" borderId="2" xfId="31" applyNumberFormat="1" applyFont="1" applyBorder="1" applyAlignment="1">
      <alignment horizontal="center" vertical="center"/>
    </xf>
    <xf numFmtId="2" fontId="42" fillId="0" borderId="3" xfId="31" applyNumberFormat="1" applyFont="1" applyBorder="1" applyAlignment="1">
      <alignment horizontal="center" vertical="center"/>
    </xf>
    <xf numFmtId="2" fontId="48" fillId="11" borderId="0" xfId="31" applyNumberFormat="1" applyFont="1" applyFill="1" applyAlignment="1">
      <alignment horizontal="left"/>
    </xf>
    <xf numFmtId="2" fontId="48" fillId="11" borderId="14" xfId="31" applyNumberFormat="1" applyFont="1" applyFill="1" applyBorder="1" applyAlignment="1">
      <alignment horizontal="left"/>
    </xf>
    <xf numFmtId="2" fontId="48" fillId="11" borderId="10" xfId="31" applyNumberFormat="1" applyFont="1" applyFill="1" applyBorder="1" applyAlignment="1">
      <alignment horizontal="left"/>
    </xf>
    <xf numFmtId="0" fontId="2" fillId="11" borderId="10" xfId="32" applyFont="1" applyFill="1" applyBorder="1"/>
    <xf numFmtId="9" fontId="11" fillId="4" borderId="12" xfId="32" applyNumberFormat="1" applyFont="1" applyFill="1" applyBorder="1" applyAlignment="1">
      <alignment horizontal="right"/>
    </xf>
    <xf numFmtId="2" fontId="24" fillId="0" borderId="2" xfId="32" applyNumberFormat="1" applyFont="1" applyBorder="1" applyAlignment="1">
      <alignment horizontal="center"/>
    </xf>
    <xf numFmtId="0" fontId="4" fillId="0" borderId="2" xfId="2" applyBorder="1"/>
    <xf numFmtId="0" fontId="4" fillId="0" borderId="3" xfId="2" applyBorder="1"/>
    <xf numFmtId="0" fontId="30" fillId="11" borderId="5" xfId="4" applyFont="1" applyFill="1" applyBorder="1"/>
    <xf numFmtId="2" fontId="43" fillId="11" borderId="10" xfId="3" applyNumberFormat="1" applyFont="1" applyFill="1" applyBorder="1" applyAlignment="1">
      <alignment horizontal="left"/>
    </xf>
    <xf numFmtId="1" fontId="11" fillId="9" borderId="7" xfId="2" applyNumberFormat="1" applyFont="1" applyFill="1" applyBorder="1" applyAlignment="1">
      <alignment horizontal="right" vertical="center"/>
    </xf>
    <xf numFmtId="0" fontId="34" fillId="9" borderId="2" xfId="32" applyFont="1" applyFill="1" applyBorder="1" applyAlignment="1">
      <alignment horizontal="center"/>
    </xf>
    <xf numFmtId="0" fontId="34" fillId="9" borderId="2" xfId="2" applyFont="1" applyFill="1" applyBorder="1" applyAlignment="1">
      <alignment horizontal="center"/>
    </xf>
    <xf numFmtId="0" fontId="34" fillId="9" borderId="3" xfId="2" applyFont="1" applyFill="1" applyBorder="1" applyAlignment="1">
      <alignment horizontal="center"/>
    </xf>
    <xf numFmtId="0" fontId="8" fillId="9" borderId="10" xfId="32" applyFont="1" applyFill="1" applyBorder="1"/>
    <xf numFmtId="4" fontId="11" fillId="4" borderId="12" xfId="2" applyNumberFormat="1" applyFont="1" applyFill="1" applyBorder="1" applyAlignment="1">
      <alignment horizontal="right" vertical="center"/>
    </xf>
    <xf numFmtId="3" fontId="11" fillId="4" borderId="12" xfId="32" applyNumberFormat="1" applyFont="1" applyFill="1" applyBorder="1" applyAlignment="1">
      <alignment horizontal="right" vertical="center"/>
    </xf>
    <xf numFmtId="9" fontId="11" fillId="4" borderId="12" xfId="32" applyNumberFormat="1" applyFont="1" applyFill="1" applyBorder="1" applyAlignment="1">
      <alignment horizontal="right" vertical="center"/>
    </xf>
    <xf numFmtId="0" fontId="9" fillId="0" borderId="14" xfId="32" applyFont="1" applyBorder="1"/>
    <xf numFmtId="0" fontId="10" fillId="0" borderId="14" xfId="32" applyFont="1" applyBorder="1" applyAlignment="1">
      <alignment horizontal="left"/>
    </xf>
    <xf numFmtId="0" fontId="24" fillId="0" borderId="14" xfId="2" applyFont="1" applyBorder="1" applyAlignment="1">
      <alignment horizontal="center"/>
    </xf>
    <xf numFmtId="0" fontId="24" fillId="0" borderId="2" xfId="2" applyFont="1" applyBorder="1" applyAlignment="1">
      <alignment horizontal="center"/>
    </xf>
    <xf numFmtId="0" fontId="24" fillId="0" borderId="2" xfId="2" applyFont="1" applyBorder="1"/>
    <xf numFmtId="0" fontId="24" fillId="0" borderId="14" xfId="32" applyFont="1" applyBorder="1" applyAlignment="1">
      <alignment horizontal="center"/>
    </xf>
    <xf numFmtId="0" fontId="24" fillId="0" borderId="2" xfId="32" applyFont="1" applyBorder="1" applyAlignment="1">
      <alignment horizontal="center"/>
    </xf>
    <xf numFmtId="0" fontId="24" fillId="0" borderId="3" xfId="32" applyFont="1" applyBorder="1" applyAlignment="1">
      <alignment horizontal="center"/>
    </xf>
    <xf numFmtId="0" fontId="62" fillId="0" borderId="17" xfId="2" applyFont="1" applyBorder="1" applyAlignment="1">
      <alignment horizontal="left" vertical="center"/>
    </xf>
    <xf numFmtId="0" fontId="62" fillId="0" borderId="17" xfId="2" applyFont="1" applyBorder="1" applyAlignment="1">
      <alignment vertical="center"/>
    </xf>
    <xf numFmtId="2" fontId="42" fillId="9" borderId="2" xfId="3" applyNumberFormat="1" applyFont="1" applyFill="1" applyBorder="1" applyAlignment="1">
      <alignment horizontal="center" vertical="center"/>
    </xf>
    <xf numFmtId="164" fontId="14" fillId="9" borderId="11" xfId="1" applyNumberFormat="1" applyFont="1" applyFill="1" applyBorder="1" applyAlignment="1">
      <alignment horizontal="right"/>
    </xf>
    <xf numFmtId="9" fontId="12" fillId="4" borderId="1" xfId="1" applyNumberFormat="1" applyFont="1" applyFill="1" applyBorder="1" applyAlignment="1">
      <alignment horizontal="right"/>
    </xf>
    <xf numFmtId="4" fontId="4" fillId="0" borderId="0" xfId="2" applyNumberFormat="1"/>
    <xf numFmtId="2" fontId="21" fillId="0" borderId="10" xfId="3" applyNumberFormat="1" applyFont="1" applyBorder="1" applyAlignment="1">
      <alignment horizontal="left"/>
    </xf>
    <xf numFmtId="164" fontId="12" fillId="0" borderId="4" xfId="5" applyNumberFormat="1" applyFont="1" applyFill="1" applyBorder="1" applyAlignment="1">
      <alignment horizontal="right"/>
    </xf>
    <xf numFmtId="164" fontId="11" fillId="0" borderId="4" xfId="5" applyNumberFormat="1" applyFont="1" applyFill="1" applyBorder="1" applyAlignment="1">
      <alignment horizontal="right"/>
    </xf>
    <xf numFmtId="2" fontId="20" fillId="0" borderId="10" xfId="3" applyNumberFormat="1" applyFont="1" applyBorder="1" applyAlignment="1">
      <alignment horizontal="left"/>
    </xf>
    <xf numFmtId="164" fontId="14" fillId="0" borderId="4" xfId="5" applyNumberFormat="1" applyFont="1" applyFill="1" applyBorder="1" applyAlignment="1">
      <alignment horizontal="right"/>
    </xf>
    <xf numFmtId="2" fontId="21" fillId="9" borderId="10" xfId="3" applyNumberFormat="1" applyFont="1" applyFill="1" applyBorder="1" applyAlignment="1">
      <alignment horizontal="left"/>
    </xf>
    <xf numFmtId="164" fontId="12" fillId="9" borderId="4" xfId="5" applyNumberFormat="1" applyFont="1" applyFill="1" applyBorder="1" applyAlignment="1">
      <alignment horizontal="right"/>
    </xf>
    <xf numFmtId="164" fontId="11" fillId="9" borderId="4" xfId="5" applyNumberFormat="1" applyFont="1" applyFill="1" applyBorder="1" applyAlignment="1">
      <alignment horizontal="right"/>
    </xf>
    <xf numFmtId="171" fontId="14" fillId="9" borderId="1" xfId="1" applyNumberFormat="1" applyFont="1" applyFill="1" applyBorder="1" applyAlignment="1">
      <alignment horizontal="right"/>
    </xf>
    <xf numFmtId="164" fontId="36" fillId="3" borderId="1" xfId="1" applyNumberFormat="1" applyFont="1" applyFill="1" applyBorder="1" applyAlignment="1">
      <alignment horizontal="right"/>
    </xf>
    <xf numFmtId="164" fontId="11" fillId="3" borderId="12" xfId="5" applyNumberFormat="1" applyFont="1" applyFill="1" applyBorder="1" applyAlignment="1">
      <alignment horizontal="right" vertical="center"/>
    </xf>
    <xf numFmtId="3" fontId="11" fillId="3" borderId="12" xfId="2" applyNumberFormat="1" applyFont="1" applyFill="1" applyBorder="1" applyAlignment="1">
      <alignment horizontal="right" vertical="center"/>
    </xf>
    <xf numFmtId="9" fontId="11" fillId="3" borderId="4" xfId="32" applyNumberFormat="1" applyFont="1" applyFill="1" applyBorder="1" applyAlignment="1">
      <alignment horizontal="right"/>
    </xf>
    <xf numFmtId="9" fontId="11" fillId="3" borderId="12" xfId="32" applyNumberFormat="1" applyFont="1" applyFill="1" applyBorder="1" applyAlignment="1">
      <alignment horizontal="right"/>
    </xf>
    <xf numFmtId="4" fontId="11" fillId="3" borderId="12" xfId="2" applyNumberFormat="1" applyFont="1" applyFill="1" applyBorder="1" applyAlignment="1">
      <alignment horizontal="right" vertical="center"/>
    </xf>
    <xf numFmtId="3" fontId="57" fillId="9" borderId="4" xfId="33" applyNumberFormat="1" applyFont="1" applyFill="1" applyBorder="1" applyAlignment="1">
      <alignment horizontal="right" vertical="center"/>
    </xf>
    <xf numFmtId="3" fontId="57" fillId="10" borderId="4" xfId="2" applyNumberFormat="1" applyFont="1" applyFill="1" applyBorder="1" applyAlignment="1">
      <alignment horizontal="right" vertical="center"/>
    </xf>
    <xf numFmtId="9" fontId="11" fillId="3" borderId="4" xfId="32" applyNumberFormat="1" applyFont="1" applyFill="1" applyBorder="1" applyAlignment="1">
      <alignment horizontal="right" vertical="center"/>
    </xf>
    <xf numFmtId="3" fontId="11" fillId="3" borderId="12" xfId="32" applyNumberFormat="1" applyFont="1" applyFill="1" applyBorder="1" applyAlignment="1">
      <alignment horizontal="right" vertical="center"/>
    </xf>
    <xf numFmtId="3" fontId="11" fillId="3" borderId="4" xfId="2" applyNumberFormat="1" applyFont="1" applyFill="1" applyBorder="1" applyAlignment="1">
      <alignment horizontal="right" vertical="center"/>
    </xf>
    <xf numFmtId="1" fontId="11" fillId="3" borderId="4" xfId="2" applyNumberFormat="1" applyFont="1" applyFill="1" applyBorder="1" applyAlignment="1">
      <alignment horizontal="right" vertical="center"/>
    </xf>
    <xf numFmtId="9" fontId="33" fillId="3" borderId="4" xfId="32" applyNumberFormat="1" applyFont="1" applyFill="1" applyBorder="1" applyAlignment="1">
      <alignment horizontal="right"/>
    </xf>
    <xf numFmtId="1" fontId="4" fillId="0" borderId="0" xfId="2" applyNumberFormat="1"/>
    <xf numFmtId="176" fontId="4" fillId="0" borderId="4" xfId="2" applyNumberFormat="1" applyBorder="1"/>
    <xf numFmtId="3" fontId="13" fillId="0" borderId="4" xfId="2" applyNumberFormat="1" applyFont="1" applyBorder="1" applyAlignment="1">
      <alignment horizontal="right" vertical="center"/>
    </xf>
    <xf numFmtId="3" fontId="57" fillId="12" borderId="4" xfId="2" applyNumberFormat="1" applyFont="1" applyFill="1" applyBorder="1" applyAlignment="1">
      <alignment horizontal="right" vertical="center"/>
    </xf>
    <xf numFmtId="3" fontId="57" fillId="12" borderId="12" xfId="2" applyNumberFormat="1" applyFont="1" applyFill="1" applyBorder="1" applyAlignment="1">
      <alignment horizontal="right" vertical="center"/>
    </xf>
    <xf numFmtId="0" fontId="45" fillId="0" borderId="11" xfId="2" applyFont="1" applyBorder="1" applyAlignment="1">
      <alignment vertical="center"/>
    </xf>
    <xf numFmtId="0" fontId="45" fillId="0" borderId="0" xfId="2" applyFont="1" applyAlignment="1">
      <alignment vertical="center"/>
    </xf>
    <xf numFmtId="0" fontId="40" fillId="3" borderId="1" xfId="2" applyFont="1" applyFill="1" applyBorder="1" applyAlignment="1">
      <alignment horizontal="left" vertical="top"/>
    </xf>
    <xf numFmtId="0" fontId="40" fillId="3" borderId="10" xfId="2" applyFont="1" applyFill="1" applyBorder="1" applyAlignment="1">
      <alignment horizontal="left" vertical="top"/>
    </xf>
    <xf numFmtId="164" fontId="12" fillId="4" borderId="4" xfId="5" applyNumberFormat="1" applyFont="1" applyFill="1" applyBorder="1" applyAlignment="1">
      <alignment horizontal="right"/>
    </xf>
    <xf numFmtId="0" fontId="63" fillId="0" borderId="17" xfId="38" applyFont="1" applyBorder="1" applyAlignment="1">
      <alignment horizontal="center" vertical="center" wrapText="1"/>
    </xf>
    <xf numFmtId="0" fontId="64" fillId="0" borderId="18" xfId="2" applyFont="1" applyBorder="1" applyAlignment="1">
      <alignment horizontal="center" vertical="center" wrapText="1"/>
    </xf>
    <xf numFmtId="0" fontId="63" fillId="0" borderId="17" xfId="39" applyFont="1" applyBorder="1" applyAlignment="1">
      <alignment horizontal="center" vertical="center" wrapText="1"/>
    </xf>
    <xf numFmtId="3" fontId="9" fillId="0" borderId="0" xfId="32" applyNumberFormat="1" applyFont="1" applyAlignment="1">
      <alignment horizontal="left"/>
    </xf>
    <xf numFmtId="3" fontId="9" fillId="0" borderId="0" xfId="32" applyNumberFormat="1" applyFont="1"/>
    <xf numFmtId="0" fontId="52" fillId="0" borderId="0" xfId="2" applyFont="1"/>
    <xf numFmtId="0" fontId="71" fillId="0" borderId="0" xfId="2" applyFont="1"/>
    <xf numFmtId="0" fontId="54" fillId="0" borderId="0" xfId="2" applyFont="1"/>
    <xf numFmtId="1" fontId="11" fillId="4" borderId="4" xfId="2" applyNumberFormat="1" applyFont="1" applyFill="1" applyBorder="1" applyAlignment="1">
      <alignment horizontal="right" indent="2"/>
    </xf>
    <xf numFmtId="1" fontId="12" fillId="3" borderId="4" xfId="1" applyNumberFormat="1" applyFont="1" applyFill="1" applyBorder="1" applyAlignment="1">
      <alignment horizontal="right" indent="2"/>
    </xf>
    <xf numFmtId="1" fontId="11" fillId="13" borderId="4" xfId="2" applyNumberFormat="1" applyFont="1" applyFill="1" applyBorder="1" applyAlignment="1">
      <alignment horizontal="right" indent="2"/>
    </xf>
    <xf numFmtId="1" fontId="11" fillId="14" borderId="4" xfId="2" applyNumberFormat="1" applyFont="1" applyFill="1" applyBorder="1" applyAlignment="1">
      <alignment horizontal="right" indent="2"/>
    </xf>
    <xf numFmtId="1" fontId="11" fillId="0" borderId="4" xfId="2" applyNumberFormat="1" applyFont="1" applyBorder="1" applyAlignment="1">
      <alignment horizontal="right" indent="2"/>
    </xf>
    <xf numFmtId="1" fontId="12" fillId="0" borderId="4" xfId="1" applyNumberFormat="1" applyFont="1" applyFill="1" applyBorder="1" applyAlignment="1">
      <alignment horizontal="right" indent="2"/>
    </xf>
    <xf numFmtId="1" fontId="13" fillId="9" borderId="4" xfId="2" applyNumberFormat="1" applyFont="1" applyFill="1" applyBorder="1" applyAlignment="1">
      <alignment horizontal="right" indent="2"/>
    </xf>
    <xf numFmtId="1" fontId="14" fillId="9" borderId="4" xfId="1" applyNumberFormat="1" applyFont="1" applyFill="1" applyBorder="1" applyAlignment="1">
      <alignment horizontal="right" indent="2"/>
    </xf>
    <xf numFmtId="1" fontId="13" fillId="15" borderId="4" xfId="2" applyNumberFormat="1" applyFont="1" applyFill="1" applyBorder="1" applyAlignment="1">
      <alignment horizontal="right" indent="2"/>
    </xf>
    <xf numFmtId="1" fontId="11" fillId="4" borderId="4" xfId="2" applyNumberFormat="1" applyFont="1" applyFill="1" applyBorder="1" applyAlignment="1">
      <alignment horizontal="right" indent="1"/>
    </xf>
    <xf numFmtId="1" fontId="11" fillId="0" borderId="4" xfId="2" applyNumberFormat="1" applyFont="1" applyBorder="1" applyAlignment="1">
      <alignment horizontal="right" indent="1"/>
    </xf>
    <xf numFmtId="3" fontId="13" fillId="9" borderId="4" xfId="2" applyNumberFormat="1" applyFont="1" applyFill="1" applyBorder="1" applyAlignment="1">
      <alignment horizontal="right" indent="1"/>
    </xf>
    <xf numFmtId="9" fontId="11" fillId="3" borderId="12" xfId="32" applyNumberFormat="1" applyFont="1" applyFill="1" applyBorder="1" applyAlignment="1">
      <alignment horizontal="right" vertical="center"/>
    </xf>
    <xf numFmtId="1" fontId="11" fillId="3" borderId="4" xfId="32" applyNumberFormat="1" applyFont="1" applyFill="1" applyBorder="1" applyAlignment="1">
      <alignment horizontal="right" vertical="center"/>
    </xf>
    <xf numFmtId="0" fontId="18" fillId="0" borderId="0" xfId="2" applyFont="1"/>
    <xf numFmtId="9" fontId="11" fillId="3" borderId="4" xfId="2" applyNumberFormat="1" applyFont="1" applyFill="1" applyBorder="1" applyAlignment="1">
      <alignment horizontal="right" vertical="center"/>
    </xf>
    <xf numFmtId="1" fontId="11" fillId="4" borderId="12" xfId="2" applyNumberFormat="1" applyFont="1" applyFill="1" applyBorder="1" applyAlignment="1">
      <alignment horizontal="right" vertical="center"/>
    </xf>
    <xf numFmtId="1" fontId="11" fillId="3" borderId="12" xfId="2" applyNumberFormat="1" applyFont="1" applyFill="1" applyBorder="1" applyAlignment="1">
      <alignment horizontal="right" vertical="center"/>
    </xf>
    <xf numFmtId="1" fontId="11" fillId="0" borderId="4" xfId="2" applyNumberFormat="1" applyFont="1" applyBorder="1" applyAlignment="1">
      <alignment horizontal="right" vertical="center"/>
    </xf>
    <xf numFmtId="1" fontId="11" fillId="0" borderId="12" xfId="2" applyNumberFormat="1" applyFont="1" applyBorder="1" applyAlignment="1">
      <alignment horizontal="right" vertical="center"/>
    </xf>
    <xf numFmtId="1" fontId="57" fillId="9" borderId="4" xfId="2" applyNumberFormat="1" applyFont="1" applyFill="1" applyBorder="1" applyAlignment="1">
      <alignment horizontal="right" vertical="center"/>
    </xf>
    <xf numFmtId="1" fontId="57" fillId="9" borderId="4" xfId="32" applyNumberFormat="1" applyFont="1" applyFill="1" applyBorder="1" applyAlignment="1">
      <alignment horizontal="right" vertical="center"/>
    </xf>
    <xf numFmtId="1" fontId="57" fillId="9" borderId="12" xfId="2" applyNumberFormat="1" applyFont="1" applyFill="1" applyBorder="1" applyAlignment="1">
      <alignment horizontal="right" vertical="center"/>
    </xf>
    <xf numFmtId="1" fontId="11" fillId="9" borderId="13" xfId="2" applyNumberFormat="1" applyFont="1" applyFill="1" applyBorder="1" applyAlignment="1">
      <alignment horizontal="right" vertical="center"/>
    </xf>
    <xf numFmtId="175" fontId="11" fillId="0" borderId="4" xfId="2" applyNumberFormat="1" applyFont="1" applyBorder="1" applyAlignment="1">
      <alignment horizontal="right" vertical="center"/>
    </xf>
    <xf numFmtId="177" fontId="15" fillId="0" borderId="5" xfId="31" applyNumberFormat="1" applyFont="1" applyBorder="1" applyAlignment="1">
      <alignment horizontal="left" vertical="center"/>
    </xf>
    <xf numFmtId="2" fontId="15" fillId="0" borderId="5" xfId="31" applyNumberFormat="1" applyFont="1" applyBorder="1" applyAlignment="1">
      <alignment horizontal="left" vertical="center"/>
    </xf>
    <xf numFmtId="164" fontId="44" fillId="0" borderId="12" xfId="2" applyNumberFormat="1" applyFont="1" applyBorder="1" applyAlignment="1">
      <alignment horizontal="right"/>
    </xf>
    <xf numFmtId="164" fontId="44" fillId="7" borderId="12" xfId="2" applyNumberFormat="1" applyFont="1" applyFill="1" applyBorder="1" applyAlignment="1">
      <alignment horizontal="right"/>
    </xf>
    <xf numFmtId="178" fontId="12" fillId="6" borderId="4" xfId="5" applyNumberFormat="1" applyFont="1" applyFill="1" applyBorder="1" applyAlignment="1">
      <alignment horizontal="right"/>
    </xf>
    <xf numFmtId="0" fontId="10" fillId="9" borderId="4" xfId="2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/>
    </xf>
    <xf numFmtId="2" fontId="18" fillId="9" borderId="5" xfId="3" applyNumberFormat="1" applyFont="1" applyFill="1" applyBorder="1" applyAlignment="1">
      <alignment horizontal="left" wrapText="1"/>
    </xf>
    <xf numFmtId="2" fontId="20" fillId="9" borderId="6" xfId="4" applyNumberFormat="1" applyFont="1" applyFill="1" applyBorder="1" applyAlignment="1">
      <alignment horizontal="center" wrapText="1"/>
    </xf>
    <xf numFmtId="2" fontId="20" fillId="9" borderId="2" xfId="4" applyNumberFormat="1" applyFont="1" applyFill="1" applyBorder="1" applyAlignment="1">
      <alignment horizontal="center" wrapText="1"/>
    </xf>
    <xf numFmtId="2" fontId="20" fillId="9" borderId="5" xfId="4" applyNumberFormat="1" applyFont="1" applyFill="1" applyBorder="1" applyAlignment="1">
      <alignment horizontal="center" wrapText="1"/>
    </xf>
    <xf numFmtId="0" fontId="22" fillId="9" borderId="0" xfId="2" applyFont="1" applyFill="1" applyAlignment="1">
      <alignment horizontal="center" vertical="center"/>
    </xf>
    <xf numFmtId="2" fontId="10" fillId="9" borderId="6" xfId="4" applyNumberFormat="1" applyFont="1" applyFill="1" applyBorder="1" applyAlignment="1">
      <alignment horizontal="center" wrapText="1"/>
    </xf>
    <xf numFmtId="166" fontId="23" fillId="9" borderId="0" xfId="2" applyNumberFormat="1" applyFont="1" applyFill="1" applyAlignment="1">
      <alignment horizontal="center" vertical="center"/>
    </xf>
    <xf numFmtId="2" fontId="9" fillId="9" borderId="5" xfId="4" applyNumberFormat="1" applyFont="1" applyFill="1" applyBorder="1" applyAlignment="1">
      <alignment horizontal="left" wrapText="1"/>
    </xf>
    <xf numFmtId="2" fontId="10" fillId="9" borderId="11" xfId="4" applyNumberFormat="1" applyFont="1" applyFill="1" applyBorder="1" applyAlignment="1">
      <alignment horizontal="center" wrapText="1"/>
    </xf>
    <xf numFmtId="2" fontId="10" fillId="9" borderId="0" xfId="4" applyNumberFormat="1" applyFont="1" applyFill="1" applyAlignment="1">
      <alignment horizontal="center" wrapText="1"/>
    </xf>
    <xf numFmtId="2" fontId="23" fillId="9" borderId="0" xfId="2" applyNumberFormat="1" applyFont="1" applyFill="1" applyAlignment="1">
      <alignment horizontal="center" vertical="center"/>
    </xf>
    <xf numFmtId="2" fontId="10" fillId="9" borderId="5" xfId="4" applyNumberFormat="1" applyFont="1" applyFill="1" applyBorder="1" applyAlignment="1">
      <alignment horizontal="center" wrapText="1"/>
    </xf>
    <xf numFmtId="2" fontId="20" fillId="9" borderId="11" xfId="4" applyNumberFormat="1" applyFont="1" applyFill="1" applyBorder="1" applyAlignment="1">
      <alignment horizontal="center" wrapText="1"/>
    </xf>
    <xf numFmtId="2" fontId="18" fillId="9" borderId="5" xfId="4" applyNumberFormat="1" applyFont="1" applyFill="1" applyBorder="1" applyAlignment="1">
      <alignment horizontal="left" wrapText="1"/>
    </xf>
    <xf numFmtId="0" fontId="9" fillId="9" borderId="0" xfId="2" applyFont="1" applyFill="1" applyAlignment="1">
      <alignment horizontal="center"/>
    </xf>
    <xf numFmtId="2" fontId="42" fillId="9" borderId="2" xfId="3" applyNumberFormat="1" applyFont="1" applyFill="1" applyBorder="1" applyAlignment="1">
      <alignment horizontal="center" vertical="center"/>
    </xf>
    <xf numFmtId="2" fontId="42" fillId="9" borderId="3" xfId="3" applyNumberFormat="1" applyFont="1" applyFill="1" applyBorder="1" applyAlignment="1">
      <alignment horizontal="center" vertical="center"/>
    </xf>
    <xf numFmtId="2" fontId="42" fillId="9" borderId="14" xfId="3" applyNumberFormat="1" applyFont="1" applyFill="1" applyBorder="1" applyAlignment="1">
      <alignment horizontal="center" vertical="center"/>
    </xf>
    <xf numFmtId="2" fontId="42" fillId="9" borderId="1" xfId="3" applyNumberFormat="1" applyFont="1" applyFill="1" applyBorder="1" applyAlignment="1">
      <alignment horizontal="center" vertical="center"/>
    </xf>
    <xf numFmtId="2" fontId="42" fillId="9" borderId="0" xfId="31" applyNumberFormat="1" applyFont="1" applyFill="1" applyAlignment="1">
      <alignment horizontal="center" vertical="center"/>
    </xf>
    <xf numFmtId="2" fontId="42" fillId="2" borderId="0" xfId="31" applyNumberFormat="1" applyFont="1" applyFill="1" applyAlignment="1">
      <alignment horizontal="center" vertical="center"/>
    </xf>
    <xf numFmtId="10" fontId="10" fillId="9" borderId="0" xfId="32" applyNumberFormat="1" applyFont="1" applyFill="1" applyAlignment="1">
      <alignment horizontal="center"/>
    </xf>
    <xf numFmtId="2" fontId="42" fillId="9" borderId="3" xfId="31" applyNumberFormat="1" applyFont="1" applyFill="1" applyBorder="1" applyAlignment="1">
      <alignment horizontal="center" vertical="center"/>
    </xf>
    <xf numFmtId="2" fontId="42" fillId="9" borderId="14" xfId="31" applyNumberFormat="1" applyFont="1" applyFill="1" applyBorder="1" applyAlignment="1">
      <alignment horizontal="center" vertical="center"/>
    </xf>
    <xf numFmtId="10" fontId="10" fillId="9" borderId="3" xfId="32" applyNumberFormat="1" applyFont="1" applyFill="1" applyBorder="1" applyAlignment="1">
      <alignment horizontal="center"/>
    </xf>
    <xf numFmtId="10" fontId="10" fillId="9" borderId="14" xfId="32" applyNumberFormat="1" applyFont="1" applyFill="1" applyBorder="1" applyAlignment="1">
      <alignment horizontal="center"/>
    </xf>
    <xf numFmtId="0" fontId="10" fillId="9" borderId="0" xfId="2" applyFont="1" applyFill="1" applyAlignment="1">
      <alignment horizontal="center"/>
    </xf>
    <xf numFmtId="0" fontId="9" fillId="9" borderId="12" xfId="2" applyFont="1" applyFill="1" applyBorder="1" applyAlignment="1">
      <alignment horizontal="center"/>
    </xf>
    <xf numFmtId="0" fontId="9" fillId="9" borderId="15" xfId="2" applyFont="1" applyFill="1" applyBorder="1" applyAlignment="1">
      <alignment horizontal="center"/>
    </xf>
    <xf numFmtId="0" fontId="9" fillId="9" borderId="10" xfId="2" applyFont="1" applyFill="1" applyBorder="1" applyAlignment="1">
      <alignment horizontal="center"/>
    </xf>
    <xf numFmtId="0" fontId="9" fillId="9" borderId="12" xfId="32" applyFont="1" applyFill="1" applyBorder="1" applyAlignment="1">
      <alignment horizontal="center"/>
    </xf>
    <xf numFmtId="0" fontId="9" fillId="9" borderId="15" xfId="32" applyFont="1" applyFill="1" applyBorder="1" applyAlignment="1">
      <alignment horizontal="center"/>
    </xf>
    <xf numFmtId="0" fontId="9" fillId="9" borderId="10" xfId="32" applyFont="1" applyFill="1" applyBorder="1" applyAlignment="1">
      <alignment horizontal="center"/>
    </xf>
  </cellXfs>
  <cellStyles count="40">
    <cellStyle name="Comma" xfId="1" builtinId="3"/>
    <cellStyle name="Comma 2" xfId="5" xr:uid="{00000000-0005-0000-0000-000001000000}"/>
    <cellStyle name="Comma_ARA08 Reasons - no calculations" xfId="33" xr:uid="{00000000-0005-0000-0000-000002000000}"/>
    <cellStyle name="Normal" xfId="0" builtinId="0"/>
    <cellStyle name="Normal 17 2" xfId="2" xr:uid="{00000000-0005-0000-0000-000004000000}"/>
    <cellStyle name="Normal 2" xfId="3" xr:uid="{00000000-0005-0000-0000-000005000000}"/>
    <cellStyle name="Normal 2 2 2" xfId="31" xr:uid="{00000000-0005-0000-0000-000006000000}"/>
    <cellStyle name="Normal 2 2 3" xfId="29" xr:uid="{00000000-0005-0000-0000-000007000000}"/>
    <cellStyle name="Normal 2 4" xfId="4" xr:uid="{00000000-0005-0000-0000-000008000000}"/>
    <cellStyle name="Normal 3 2" xfId="17" xr:uid="{00000000-0005-0000-0000-000009000000}"/>
    <cellStyle name="Normal 5" xfId="38" xr:uid="{00000000-0005-0000-0000-00000A000000}"/>
    <cellStyle name="Normal 5 2" xfId="39" xr:uid="{00000000-0005-0000-0000-00000B000000}"/>
    <cellStyle name="Normal 7 3" xfId="10" xr:uid="{00000000-0005-0000-0000-00000C000000}"/>
    <cellStyle name="Normal 7 3 2" xfId="34" xr:uid="{00000000-0005-0000-0000-00000D000000}"/>
    <cellStyle name="Normal 7 5" xfId="30" xr:uid="{00000000-0005-0000-0000-00000E000000}"/>
    <cellStyle name="Normal_cf96tab 2" xfId="32" xr:uid="{00000000-0005-0000-0000-00000F000000}"/>
    <cellStyle name="style1431530710325" xfId="7" xr:uid="{00000000-0005-0000-0000-000010000000}"/>
    <cellStyle name="style1431530710325 2" xfId="37" xr:uid="{00000000-0005-0000-0000-000011000000}"/>
    <cellStyle name="style1431530710325 3" xfId="18" xr:uid="{00000000-0005-0000-0000-000012000000}"/>
    <cellStyle name="style1431530710497 2" xfId="20" xr:uid="{00000000-0005-0000-0000-000013000000}"/>
    <cellStyle name="style1431530710559" xfId="8" xr:uid="{00000000-0005-0000-0000-000014000000}"/>
    <cellStyle name="style1431530710606" xfId="9" xr:uid="{00000000-0005-0000-0000-000015000000}"/>
    <cellStyle name="style1431530710653" xfId="13" xr:uid="{00000000-0005-0000-0000-000016000000}"/>
    <cellStyle name="style1431530710653 2" xfId="35" xr:uid="{00000000-0005-0000-0000-000017000000}"/>
    <cellStyle name="style1431530710700" xfId="6" xr:uid="{00000000-0005-0000-0000-000018000000}"/>
    <cellStyle name="style1431530710809 2" xfId="22" xr:uid="{00000000-0005-0000-0000-000019000000}"/>
    <cellStyle name="style1431530711901 2" xfId="23" xr:uid="{00000000-0005-0000-0000-00001A000000}"/>
    <cellStyle name="style1431530712041" xfId="15" xr:uid="{00000000-0005-0000-0000-00001B000000}"/>
    <cellStyle name="style1431530712041 2" xfId="36" xr:uid="{00000000-0005-0000-0000-00001C000000}"/>
    <cellStyle name="style1431530712041 3" xfId="25" xr:uid="{00000000-0005-0000-0000-00001D000000}"/>
    <cellStyle name="style1431530712182 2" xfId="27" xr:uid="{00000000-0005-0000-0000-00001E000000}"/>
    <cellStyle name="style1431530712431 2" xfId="24" xr:uid="{00000000-0005-0000-0000-00001F000000}"/>
    <cellStyle name="style1431530712478 2" xfId="26" xr:uid="{00000000-0005-0000-0000-000020000000}"/>
    <cellStyle name="style1431530712525 2" xfId="28" xr:uid="{00000000-0005-0000-0000-000021000000}"/>
    <cellStyle name="style1431530713118" xfId="14" xr:uid="{00000000-0005-0000-0000-000022000000}"/>
    <cellStyle name="style1431530713570" xfId="11" xr:uid="{00000000-0005-0000-0000-000023000000}"/>
    <cellStyle name="style1431530713601" xfId="12" xr:uid="{00000000-0005-0000-0000-000024000000}"/>
    <cellStyle name="style1431530719451 2" xfId="19" xr:uid="{00000000-0005-0000-0000-000025000000}"/>
    <cellStyle name="style1431530719498 2" xfId="21" xr:uid="{00000000-0005-0000-0000-000026000000}"/>
    <cellStyle name="style1466506751690 2" xfId="16" xr:uid="{00000000-0005-0000-0000-000027000000}"/>
  </cellStyles>
  <dxfs count="0"/>
  <tableStyles count="0" defaultTableStyle="TableStyleMedium2" defaultPivotStyle="PivotStyleLight16"/>
  <colors>
    <mruColors>
      <color rgb="FFD60093"/>
      <color rgb="FFFF00FF"/>
      <color rgb="FFFFEC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PSBD\Pesticide%20Usage\Pusg\PUS\SURVEYS\Arable\ARA16\ARA16%20Tables%20&amp;%20Charts\ARA16%20Formatted%20Tables\ARA16%20Prep%20Tables%20and%20Charts\Copy%20of%20PUSIS%20Reporting%201107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Arable/ARA20/ARA20%20Tables%20and%20Charts/ARA20%20PREP%20Folder/ARA20%20Prep%20TABLES/ARA20%20Tables%200908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Arable/ARA20/ARA20%20Tables%20and%20Charts/ARA20%20PREP%20Folder/ARA20%20Prep%20TABLES/ARA20%20Tables%20PREP%20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PSBD\Pesticide%20Usage\Pusg\PUS\SURVEYS\Arable\ARA16\ARA16%20Tables%20&amp;%20Charts\ARA16%20Formatted%20Tables\ARA16%20Prep%20Tables%20and%20Charts\Copy%20of%20PUSIS%20Reporting%2011071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0311289\Desktop\Arable%202010\Arable%202006\Ara06%20Draft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RST Beans"/>
      <sheetName val="RST Rye"/>
      <sheetName val="RST Seed Potatoes"/>
      <sheetName val="RST Spring Barley"/>
      <sheetName val="RST Spring Oats"/>
      <sheetName val="RST Spring Oil Seed Rape"/>
      <sheetName val="RST Spring Wheat"/>
      <sheetName val="RST Undersown Barley"/>
      <sheetName val="RST Undersown Oats"/>
      <sheetName val="RST Ware potatoes"/>
      <sheetName val="RST Winter Barley"/>
      <sheetName val="RST Winter Oats"/>
      <sheetName val="RST Winter Oil Seed Rape"/>
      <sheetName val="RST Winter Wheat"/>
      <sheetName val="RST 1st Early Potato"/>
      <sheetName val="RST Beans (Arable)"/>
      <sheetName val="RST Winter Beans"/>
    </sheetNames>
    <sheetDataSet>
      <sheetData sheetId="0"/>
      <sheetData sheetId="1"/>
      <sheetData sheetId="2">
        <row r="5">
          <cell r="C5" t="str">
            <v>ARA/2016</v>
          </cell>
        </row>
      </sheetData>
      <sheetData sheetId="3"/>
      <sheetData sheetId="4">
        <row r="4">
          <cell r="C4">
            <v>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1st Early Potato"/>
      <sheetName val="RST 2nd Early Potato"/>
      <sheetName val="RST Beans (Arable)"/>
      <sheetName val="RST Rye"/>
      <sheetName val="RST Seed Potatoes"/>
      <sheetName val="RST Spring Barley"/>
      <sheetName val="RST Spring Oats"/>
      <sheetName val="RST Spring Wheat"/>
      <sheetName val="RST Triticale"/>
      <sheetName val="RST Ware Potatoes"/>
      <sheetName val="RST Winter Barley"/>
      <sheetName val="RST Winter Oats"/>
      <sheetName val="RST Winter Oil Seed Rape"/>
      <sheetName val="RST Winter Wheat"/>
    </sheetNames>
    <sheetDataSet>
      <sheetData sheetId="0"/>
      <sheetData sheetId="1"/>
      <sheetData sheetId="2">
        <row r="5">
          <cell r="C5" t="str">
            <v>ARA/2020</v>
          </cell>
        </row>
      </sheetData>
      <sheetData sheetId="3"/>
      <sheetData sheetId="4">
        <row r="4">
          <cell r="C4">
            <v>40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a"/>
      <sheetName val="Table 1"/>
      <sheetName val="Table 1 2018 (2)"/>
      <sheetName val="TableA"/>
      <sheetName val="Table 2 (2)"/>
      <sheetName val="Table 2"/>
      <sheetName val="Table 2a"/>
      <sheetName val="Table 3 (2)"/>
      <sheetName val="Table 3"/>
      <sheetName val="Table 3 (4)"/>
      <sheetName val="Table 4a (2)"/>
      <sheetName val="Table 4a"/>
      <sheetName val="Table 4b (2)"/>
      <sheetName val="Table 4b"/>
      <sheetName val="Table 5 (2)"/>
      <sheetName val="Table 5"/>
      <sheetName val="Table 6 (2)"/>
      <sheetName val="Table 6"/>
      <sheetName val="Table 7 (2)"/>
      <sheetName val="Table 7"/>
      <sheetName val="Table 9a"/>
      <sheetName val="T8 FUNGICIDE"/>
      <sheetName val="T8 FUNGICIDE CONTD"/>
      <sheetName val="T8 FUNGICIDE CONTD (2)"/>
      <sheetName val="T8 HERBICIDE"/>
      <sheetName val="T8 HERBICIDE CONTD"/>
      <sheetName val="T8 INSECTICIDE &amp; MOLLUSCIDE"/>
      <sheetName val="T8 GROWTH REG &amp; OTHER"/>
      <sheetName val="T8 SEED TREATMENTS"/>
      <sheetName val="Table 9b"/>
      <sheetName val="T9 FUNGICIDE"/>
      <sheetName val="T9 FUNGICIDE CONTD"/>
      <sheetName val="T9 FUNGICIDE CONTD (2)"/>
      <sheetName val="T9 HERBICIDE"/>
      <sheetName val="T9 HERBICIDE CONTD"/>
      <sheetName val="T9 INSECTICIDE &amp; MOLLUSCIDE"/>
      <sheetName val="T9 GROWTH REG &amp; OTHER"/>
      <sheetName val="T9 SEED TREATMENTS"/>
      <sheetName val="Table 10 (2)"/>
      <sheetName val="Table 10"/>
      <sheetName val="Table 11 (2)"/>
      <sheetName val="Table 11"/>
      <sheetName val="Table 11b"/>
      <sheetName val="Table 14"/>
      <sheetName val="Sheet38"/>
      <sheetName val="Sheet3"/>
      <sheetName val="Table 12 Early Potatoes"/>
      <sheetName val="RST 1st Early Potato"/>
      <sheetName val="Table 12 1st Early Potato"/>
      <sheetName val="RST 2nd Early Potato"/>
      <sheetName val="Table 13 2nd Early Potato"/>
      <sheetName val="RST Beans (Arable)"/>
      <sheetName val="Table 13 Field Beans"/>
      <sheetName val="RST Rye"/>
      <sheetName val="Table 14 Rye"/>
      <sheetName val="RST Seed Potatoes"/>
      <sheetName val="Table 15 Seed Potatoes"/>
      <sheetName val="RST Spring Barley"/>
      <sheetName val="Table 16 Spring Barley F"/>
      <sheetName val="Table 16 Spring Barley H"/>
      <sheetName val="Table 16 Spring Barley contd"/>
      <sheetName val="RST Spring Oats"/>
      <sheetName val="Table 17 Spring Oats F&amp;H"/>
      <sheetName val="Table 17 Spring Oats contd"/>
      <sheetName val="RST Spring Wheat"/>
      <sheetName val="Table 18 Spring Wheat F&amp;H"/>
      <sheetName val="Table 18 Spring Wheat contd"/>
      <sheetName val="RST Triticale"/>
      <sheetName val=" Table 19 Triticale"/>
      <sheetName val="RST Ware Potatoes"/>
      <sheetName val="Table 20 Maincrop Potatoes"/>
      <sheetName val="Table 20 Maincrop Potatoes cont"/>
      <sheetName val="RST Winter Barley"/>
      <sheetName val="Table 21 Winter Barley F"/>
      <sheetName val="Table 21 Winter Barley H"/>
      <sheetName val="Table 21 Winter Barley contd"/>
      <sheetName val="RST Winter Oats"/>
      <sheetName val="Table 22 Winter Oats F&amp;H"/>
      <sheetName val="Table 22 Winter Oats contd"/>
      <sheetName val="RST Winter Oil Seed Rape"/>
      <sheetName val="Table 23 WOSR F&amp;H"/>
      <sheetName val="Table 23 WOSR Contd"/>
      <sheetName val="RST Winter Wheat"/>
      <sheetName val="Table 24 Winter Wheat F"/>
      <sheetName val="Table 24 Winter Wheat F (2)"/>
      <sheetName val="Table 24 Winter Wheat H"/>
      <sheetName val="Table 24 Winter Wheat contd"/>
      <sheetName val="Table 3 (3)"/>
      <sheetName val="Comparison Table 25 "/>
      <sheetName val="Comparison Table 25 contd"/>
      <sheetName val="Table 5 (3)"/>
      <sheetName val="Table 6 (3)"/>
      <sheetName val="Comparison tables 26-31"/>
      <sheetName val="Comparison tables 32-35"/>
      <sheetName val="Comparison table 39"/>
      <sheetName val="Potato storage comparison"/>
    </sheetNames>
    <sheetDataSet>
      <sheetData sheetId="0"/>
      <sheetData sheetId="1"/>
      <sheetData sheetId="2">
        <row r="5">
          <cell r="C5" t="str">
            <v>ARA/2020</v>
          </cell>
        </row>
      </sheetData>
      <sheetData sheetId="3"/>
      <sheetData sheetId="4">
        <row r="4">
          <cell r="C4">
            <v>40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RST Beans"/>
      <sheetName val="RST Rye"/>
      <sheetName val="RST Seed Potatoes"/>
      <sheetName val="RST Spring Barley"/>
      <sheetName val="RST Spring Oats"/>
      <sheetName val="RST Spring Oil Seed Rape"/>
      <sheetName val="RST Spring Wheat"/>
      <sheetName val="RST Undersown Barley"/>
      <sheetName val="RST Undersown Oats"/>
      <sheetName val="RST Ware potatoes"/>
      <sheetName val="RST Winter Barley"/>
      <sheetName val="RST Winter Oats"/>
      <sheetName val="RST Winter Oil Seed Rape"/>
      <sheetName val="RST Winter Wheat"/>
      <sheetName val="RST 1st Early Potato"/>
      <sheetName val="RST Beans (Arable)"/>
      <sheetName val="RST Winter Beans"/>
    </sheetNames>
    <sheetDataSet>
      <sheetData sheetId="0"/>
      <sheetData sheetId="1"/>
      <sheetData sheetId="2">
        <row r="5">
          <cell r="C5" t="str">
            <v>ARA/2016</v>
          </cell>
        </row>
      </sheetData>
      <sheetData sheetId="3"/>
      <sheetData sheetId="4">
        <row r="4">
          <cell r="C4">
            <v>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 (SB)"/>
      <sheetName val="Table 13 (UB)"/>
      <sheetName val="Table 14 (WB)"/>
      <sheetName val="Table 15 (SW)"/>
      <sheetName val="Table 16 (WW)"/>
      <sheetName val="Table 17 (SO)"/>
      <sheetName val="Table 18 (WO)"/>
      <sheetName val="Table 19 (UO)"/>
      <sheetName val="Table 20 (SP)"/>
      <sheetName val="Table 21 (EP)"/>
      <sheetName val="Table 22 (MP)"/>
      <sheetName val="Table 23 (OR)"/>
      <sheetName val="Table 24 (P+B)"/>
      <sheetName val="Table 25 (TT)"/>
      <sheetName val="Table 26 (LU)"/>
      <sheetName val="Table 27 (SS)"/>
      <sheetName val="Tables 28-46 (comparison)"/>
      <sheetName val="Tables 47-54 (Potato Storage)"/>
      <sheetName val="Tables 55-58 (Pot store comp)"/>
    </sheetNames>
    <sheetDataSet>
      <sheetData sheetId="0" refreshError="1"/>
      <sheetData sheetId="1" refreshError="1"/>
      <sheetData sheetId="2" refreshError="1">
        <row r="16">
          <cell r="G16">
            <v>82.868882625850347</v>
          </cell>
        </row>
        <row r="18">
          <cell r="G18">
            <v>763.39954414430883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68">
          <cell r="B68">
            <v>20325</v>
          </cell>
          <cell r="C68">
            <v>170</v>
          </cell>
          <cell r="D68">
            <v>16751</v>
          </cell>
          <cell r="E68">
            <v>4261</v>
          </cell>
          <cell r="F68">
            <v>32337</v>
          </cell>
          <cell r="G68">
            <v>1158</v>
          </cell>
          <cell r="H68" t="str">
            <v>.</v>
          </cell>
          <cell r="I68">
            <v>2038</v>
          </cell>
          <cell r="J68">
            <v>646</v>
          </cell>
          <cell r="K68">
            <v>19</v>
          </cell>
        </row>
        <row r="154">
          <cell r="B154">
            <v>37221</v>
          </cell>
          <cell r="C154">
            <v>929</v>
          </cell>
          <cell r="D154">
            <v>13302</v>
          </cell>
          <cell r="E154">
            <v>3300</v>
          </cell>
          <cell r="F154">
            <v>18304</v>
          </cell>
          <cell r="G154">
            <v>1602</v>
          </cell>
          <cell r="H154">
            <v>26</v>
          </cell>
          <cell r="I154">
            <v>1724</v>
          </cell>
          <cell r="J154">
            <v>970</v>
          </cell>
          <cell r="K154">
            <v>120</v>
          </cell>
        </row>
        <row r="171">
          <cell r="K171">
            <v>12</v>
          </cell>
        </row>
        <row r="183">
          <cell r="B183">
            <v>47</v>
          </cell>
          <cell r="C183" t="str">
            <v>.</v>
          </cell>
          <cell r="D183">
            <v>112</v>
          </cell>
          <cell r="E183" t="str">
            <v>.</v>
          </cell>
          <cell r="F183">
            <v>80</v>
          </cell>
          <cell r="G183" t="str">
            <v>.</v>
          </cell>
          <cell r="H183" t="str">
            <v>.</v>
          </cell>
          <cell r="I183" t="str">
            <v>.</v>
          </cell>
          <cell r="J183">
            <v>68</v>
          </cell>
        </row>
        <row r="194">
          <cell r="B194">
            <v>4158</v>
          </cell>
          <cell r="C194" t="str">
            <v>.</v>
          </cell>
          <cell r="D194">
            <v>5866</v>
          </cell>
          <cell r="E194">
            <v>659</v>
          </cell>
          <cell r="F194">
            <v>7829</v>
          </cell>
          <cell r="G194">
            <v>329</v>
          </cell>
          <cell r="H194" t="str">
            <v>.</v>
          </cell>
          <cell r="I194">
            <v>718</v>
          </cell>
          <cell r="J194" t="str">
            <v>.</v>
          </cell>
        </row>
        <row r="230">
          <cell r="B230">
            <v>13090</v>
          </cell>
          <cell r="C230">
            <v>179</v>
          </cell>
          <cell r="D230">
            <v>3967</v>
          </cell>
          <cell r="E230">
            <v>777</v>
          </cell>
          <cell r="F230">
            <v>7610</v>
          </cell>
          <cell r="G230">
            <v>703</v>
          </cell>
          <cell r="H230">
            <v>26</v>
          </cell>
          <cell r="I230">
            <v>730</v>
          </cell>
          <cell r="J230">
            <v>271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0">
          <cell r="B10">
            <v>92913.854096039388</v>
          </cell>
          <cell r="C10">
            <v>24640.05631302105</v>
          </cell>
          <cell r="D10">
            <v>117553.91040906039</v>
          </cell>
        </row>
        <row r="18">
          <cell r="B18">
            <v>76.119304762392233</v>
          </cell>
          <cell r="C18">
            <v>76.119304762392233</v>
          </cell>
        </row>
        <row r="27">
          <cell r="B27">
            <v>0.76119304762392248</v>
          </cell>
          <cell r="C27">
            <v>0.76119304762392248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C96"/>
  <sheetViews>
    <sheetView showGridLines="0" tabSelected="1" zoomScaleNormal="100" workbookViewId="0">
      <selection activeCell="D1" sqref="D1"/>
    </sheetView>
  </sheetViews>
  <sheetFormatPr defaultRowHeight="15" x14ac:dyDescent="0.25"/>
  <cols>
    <col min="1" max="1" width="16.85546875" style="528" customWidth="1"/>
    <col min="2" max="2" width="80" style="528" customWidth="1"/>
    <col min="3" max="3" width="14.42578125" style="528" customWidth="1"/>
    <col min="4" max="16384" width="9.140625" style="528"/>
  </cols>
  <sheetData>
    <row r="1" spans="1:3" ht="30" customHeight="1" x14ac:dyDescent="0.25">
      <c r="A1" s="527" t="s">
        <v>271</v>
      </c>
      <c r="B1" s="527" t="s">
        <v>272</v>
      </c>
      <c r="C1" s="527" t="s">
        <v>456</v>
      </c>
    </row>
    <row r="2" spans="1:3" ht="45" customHeight="1" x14ac:dyDescent="0.25">
      <c r="A2" s="597" t="s">
        <v>273</v>
      </c>
      <c r="B2" s="529" t="s">
        <v>322</v>
      </c>
      <c r="C2" s="635">
        <v>59</v>
      </c>
    </row>
    <row r="3" spans="1:3" ht="45" customHeight="1" x14ac:dyDescent="0.25">
      <c r="A3" s="597" t="s">
        <v>274</v>
      </c>
      <c r="B3" s="529" t="s">
        <v>325</v>
      </c>
      <c r="C3" s="635">
        <v>60</v>
      </c>
    </row>
    <row r="4" spans="1:3" ht="45" customHeight="1" x14ac:dyDescent="0.25">
      <c r="A4" s="597" t="s">
        <v>275</v>
      </c>
      <c r="B4" s="531" t="s">
        <v>326</v>
      </c>
      <c r="C4" s="636">
        <v>61</v>
      </c>
    </row>
    <row r="5" spans="1:3" ht="45" customHeight="1" x14ac:dyDescent="0.25">
      <c r="A5" s="597" t="s">
        <v>276</v>
      </c>
      <c r="B5" s="529" t="s">
        <v>457</v>
      </c>
      <c r="C5" s="635">
        <v>62</v>
      </c>
    </row>
    <row r="6" spans="1:3" ht="45" customHeight="1" x14ac:dyDescent="0.25">
      <c r="A6" s="597" t="s">
        <v>277</v>
      </c>
      <c r="B6" s="529" t="s">
        <v>333</v>
      </c>
      <c r="C6" s="635">
        <v>62</v>
      </c>
    </row>
    <row r="7" spans="1:3" ht="45" customHeight="1" x14ac:dyDescent="0.25">
      <c r="A7" s="597" t="s">
        <v>278</v>
      </c>
      <c r="B7" s="529" t="s">
        <v>458</v>
      </c>
      <c r="C7" s="635">
        <v>63</v>
      </c>
    </row>
    <row r="8" spans="1:3" ht="45" customHeight="1" x14ac:dyDescent="0.25">
      <c r="A8" s="597" t="s">
        <v>279</v>
      </c>
      <c r="B8" s="529" t="s">
        <v>334</v>
      </c>
      <c r="C8" s="635">
        <v>64</v>
      </c>
    </row>
    <row r="9" spans="1:3" ht="45" customHeight="1" x14ac:dyDescent="0.25">
      <c r="A9" s="597" t="s">
        <v>280</v>
      </c>
      <c r="B9" s="529" t="s">
        <v>515</v>
      </c>
      <c r="C9" s="635">
        <v>65</v>
      </c>
    </row>
    <row r="10" spans="1:3" ht="45" customHeight="1" x14ac:dyDescent="0.25">
      <c r="A10" s="597" t="s">
        <v>281</v>
      </c>
      <c r="B10" s="529" t="s">
        <v>459</v>
      </c>
      <c r="C10" s="635">
        <v>66</v>
      </c>
    </row>
    <row r="11" spans="1:3" ht="45" customHeight="1" x14ac:dyDescent="0.25">
      <c r="A11" s="597" t="s">
        <v>282</v>
      </c>
      <c r="B11" s="529" t="s">
        <v>460</v>
      </c>
      <c r="C11" s="635">
        <v>73</v>
      </c>
    </row>
    <row r="12" spans="1:3" ht="45" customHeight="1" x14ac:dyDescent="0.25">
      <c r="A12" s="597" t="s">
        <v>283</v>
      </c>
      <c r="B12" s="529" t="s">
        <v>461</v>
      </c>
      <c r="C12" s="635">
        <v>80</v>
      </c>
    </row>
    <row r="13" spans="1:3" ht="45" customHeight="1" x14ac:dyDescent="0.25">
      <c r="A13" s="597" t="s">
        <v>284</v>
      </c>
      <c r="B13" s="529" t="s">
        <v>462</v>
      </c>
      <c r="C13" s="635">
        <v>81</v>
      </c>
    </row>
    <row r="14" spans="1:3" ht="45" customHeight="1" x14ac:dyDescent="0.25">
      <c r="A14" s="597" t="s">
        <v>285</v>
      </c>
      <c r="B14" s="529" t="s">
        <v>463</v>
      </c>
      <c r="C14" s="635">
        <v>82</v>
      </c>
    </row>
    <row r="15" spans="1:3" ht="45" customHeight="1" x14ac:dyDescent="0.25">
      <c r="A15" s="597" t="s">
        <v>286</v>
      </c>
      <c r="B15" s="529" t="s">
        <v>464</v>
      </c>
      <c r="C15" s="635">
        <v>83</v>
      </c>
    </row>
    <row r="16" spans="1:3" ht="45" customHeight="1" x14ac:dyDescent="0.25">
      <c r="A16" s="597" t="s">
        <v>287</v>
      </c>
      <c r="B16" s="529" t="s">
        <v>467</v>
      </c>
      <c r="C16" s="635">
        <v>85</v>
      </c>
    </row>
    <row r="17" spans="1:3" ht="45" customHeight="1" x14ac:dyDescent="0.25">
      <c r="A17" s="597" t="s">
        <v>288</v>
      </c>
      <c r="B17" s="529" t="s">
        <v>468</v>
      </c>
      <c r="C17" s="635">
        <v>87</v>
      </c>
    </row>
    <row r="18" spans="1:3" ht="45" customHeight="1" x14ac:dyDescent="0.25">
      <c r="A18" s="597" t="s">
        <v>289</v>
      </c>
      <c r="B18" s="529" t="s">
        <v>469</v>
      </c>
      <c r="C18" s="635">
        <v>90</v>
      </c>
    </row>
    <row r="19" spans="1:3" ht="45" customHeight="1" x14ac:dyDescent="0.25">
      <c r="A19" s="597" t="s">
        <v>290</v>
      </c>
      <c r="B19" s="529" t="s">
        <v>470</v>
      </c>
      <c r="C19" s="635">
        <v>92</v>
      </c>
    </row>
    <row r="20" spans="1:3" ht="45" customHeight="1" x14ac:dyDescent="0.25">
      <c r="A20" s="597" t="s">
        <v>291</v>
      </c>
      <c r="B20" s="529" t="s">
        <v>471</v>
      </c>
      <c r="C20" s="635">
        <v>94</v>
      </c>
    </row>
    <row r="21" spans="1:3" ht="45" customHeight="1" x14ac:dyDescent="0.25">
      <c r="A21" s="597" t="s">
        <v>292</v>
      </c>
      <c r="B21" s="529" t="s">
        <v>472</v>
      </c>
      <c r="C21" s="635">
        <v>97</v>
      </c>
    </row>
    <row r="22" spans="1:3" ht="45" customHeight="1" x14ac:dyDescent="0.25">
      <c r="A22" s="597" t="s">
        <v>293</v>
      </c>
      <c r="B22" s="529" t="s">
        <v>473</v>
      </c>
      <c r="C22" s="635">
        <v>99</v>
      </c>
    </row>
    <row r="23" spans="1:3" ht="45" customHeight="1" x14ac:dyDescent="0.25">
      <c r="A23" s="597" t="s">
        <v>294</v>
      </c>
      <c r="B23" s="529" t="s">
        <v>474</v>
      </c>
      <c r="C23" s="635">
        <v>101</v>
      </c>
    </row>
    <row r="24" spans="1:3" ht="45" customHeight="1" x14ac:dyDescent="0.25">
      <c r="A24" s="597" t="s">
        <v>295</v>
      </c>
      <c r="B24" s="530" t="s">
        <v>475</v>
      </c>
      <c r="C24" s="637">
        <v>104</v>
      </c>
    </row>
    <row r="25" spans="1:3" ht="45" customHeight="1" x14ac:dyDescent="0.25">
      <c r="A25" s="597" t="s">
        <v>400</v>
      </c>
      <c r="B25" s="530" t="s">
        <v>401</v>
      </c>
      <c r="C25" s="637">
        <v>105</v>
      </c>
    </row>
    <row r="26" spans="1:3" ht="45" customHeight="1" x14ac:dyDescent="0.25">
      <c r="A26" s="597" t="s">
        <v>296</v>
      </c>
      <c r="B26" s="530" t="s">
        <v>411</v>
      </c>
      <c r="C26" s="637">
        <v>106</v>
      </c>
    </row>
    <row r="27" spans="1:3" ht="45" customHeight="1" x14ac:dyDescent="0.25">
      <c r="A27" s="597" t="s">
        <v>402</v>
      </c>
      <c r="B27" s="530" t="s">
        <v>403</v>
      </c>
      <c r="C27" s="637">
        <v>107</v>
      </c>
    </row>
    <row r="28" spans="1:3" ht="45" customHeight="1" x14ac:dyDescent="0.25">
      <c r="A28" s="597" t="s">
        <v>297</v>
      </c>
      <c r="B28" s="530" t="s">
        <v>478</v>
      </c>
      <c r="C28" s="637">
        <v>108</v>
      </c>
    </row>
    <row r="29" spans="1:3" ht="45" customHeight="1" x14ac:dyDescent="0.25">
      <c r="A29" s="598" t="s">
        <v>404</v>
      </c>
      <c r="B29" s="530" t="s">
        <v>479</v>
      </c>
      <c r="C29" s="637">
        <v>109</v>
      </c>
    </row>
    <row r="30" spans="1:3" ht="45" customHeight="1" x14ac:dyDescent="0.25">
      <c r="A30" s="598" t="s">
        <v>298</v>
      </c>
      <c r="B30" s="530" t="s">
        <v>406</v>
      </c>
      <c r="C30" s="637">
        <v>110</v>
      </c>
    </row>
    <row r="31" spans="1:3" ht="45" customHeight="1" x14ac:dyDescent="0.25">
      <c r="A31" s="598" t="s">
        <v>405</v>
      </c>
      <c r="B31" s="530" t="s">
        <v>407</v>
      </c>
      <c r="C31" s="637">
        <v>110</v>
      </c>
    </row>
    <row r="32" spans="1:3" ht="45" customHeight="1" x14ac:dyDescent="0.25">
      <c r="A32" s="598" t="s">
        <v>299</v>
      </c>
      <c r="B32" s="530" t="s">
        <v>507</v>
      </c>
      <c r="C32" s="637">
        <v>111</v>
      </c>
    </row>
    <row r="33" spans="1:3" ht="45" customHeight="1" x14ac:dyDescent="0.25">
      <c r="A33" s="598" t="s">
        <v>300</v>
      </c>
      <c r="B33" s="530" t="s">
        <v>508</v>
      </c>
      <c r="C33" s="637">
        <v>111</v>
      </c>
    </row>
    <row r="34" spans="1:3" ht="45" customHeight="1" x14ac:dyDescent="0.25">
      <c r="A34" s="598" t="s">
        <v>301</v>
      </c>
      <c r="B34" s="530" t="s">
        <v>408</v>
      </c>
      <c r="C34" s="637">
        <v>112</v>
      </c>
    </row>
    <row r="35" spans="1:3" ht="45" customHeight="1" x14ac:dyDescent="0.25">
      <c r="A35" s="598" t="s">
        <v>302</v>
      </c>
      <c r="B35" s="530" t="s">
        <v>409</v>
      </c>
      <c r="C35" s="637">
        <v>112</v>
      </c>
    </row>
    <row r="36" spans="1:3" ht="45" customHeight="1" x14ac:dyDescent="0.25">
      <c r="A36" s="598" t="s">
        <v>303</v>
      </c>
      <c r="B36" s="530" t="s">
        <v>509</v>
      </c>
      <c r="C36" s="637">
        <v>113</v>
      </c>
    </row>
    <row r="37" spans="1:3" ht="45" customHeight="1" x14ac:dyDescent="0.25">
      <c r="A37" s="598" t="s">
        <v>304</v>
      </c>
      <c r="B37" s="530" t="s">
        <v>510</v>
      </c>
      <c r="C37" s="637">
        <v>113</v>
      </c>
    </row>
    <row r="38" spans="1:3" ht="45" customHeight="1" x14ac:dyDescent="0.25">
      <c r="A38" s="598" t="s">
        <v>305</v>
      </c>
      <c r="B38" s="530" t="s">
        <v>412</v>
      </c>
      <c r="C38" s="637">
        <v>114</v>
      </c>
    </row>
    <row r="39" spans="1:3" ht="45" customHeight="1" x14ac:dyDescent="0.25">
      <c r="A39" s="598" t="s">
        <v>306</v>
      </c>
      <c r="B39" s="530" t="s">
        <v>410</v>
      </c>
      <c r="C39" s="637">
        <v>114</v>
      </c>
    </row>
    <row r="40" spans="1:3" ht="45" customHeight="1" x14ac:dyDescent="0.25">
      <c r="A40" s="598" t="s">
        <v>307</v>
      </c>
      <c r="B40" s="530" t="s">
        <v>511</v>
      </c>
      <c r="C40" s="637">
        <v>115</v>
      </c>
    </row>
    <row r="41" spans="1:3" ht="45" customHeight="1" x14ac:dyDescent="0.25">
      <c r="A41" s="598" t="s">
        <v>308</v>
      </c>
      <c r="B41" s="530" t="s">
        <v>512</v>
      </c>
      <c r="C41" s="637">
        <v>115</v>
      </c>
    </row>
    <row r="42" spans="1:3" ht="45" customHeight="1" x14ac:dyDescent="0.25">
      <c r="A42" s="598" t="s">
        <v>309</v>
      </c>
      <c r="B42" s="530" t="s">
        <v>413</v>
      </c>
      <c r="C42" s="637">
        <v>116</v>
      </c>
    </row>
    <row r="43" spans="1:3" ht="45" customHeight="1" x14ac:dyDescent="0.25">
      <c r="A43" s="598" t="s">
        <v>310</v>
      </c>
      <c r="B43" s="530" t="s">
        <v>414</v>
      </c>
      <c r="C43" s="637">
        <v>116</v>
      </c>
    </row>
    <row r="44" spans="1:3" ht="45" customHeight="1" x14ac:dyDescent="0.25">
      <c r="A44" s="598" t="s">
        <v>311</v>
      </c>
      <c r="B44" s="530" t="s">
        <v>513</v>
      </c>
      <c r="C44" s="637">
        <v>117</v>
      </c>
    </row>
    <row r="45" spans="1:3" ht="45" customHeight="1" x14ac:dyDescent="0.25">
      <c r="A45" s="598" t="s">
        <v>312</v>
      </c>
      <c r="B45" s="530" t="s">
        <v>514</v>
      </c>
      <c r="C45" s="637">
        <v>117</v>
      </c>
    </row>
    <row r="46" spans="1:3" ht="45" customHeight="1" x14ac:dyDescent="0.25">
      <c r="A46" s="598" t="s">
        <v>313</v>
      </c>
      <c r="B46" s="530" t="s">
        <v>504</v>
      </c>
      <c r="C46" s="637">
        <v>118</v>
      </c>
    </row>
    <row r="47" spans="1:3" ht="45" customHeight="1" x14ac:dyDescent="0.25">
      <c r="A47" s="597" t="s">
        <v>314</v>
      </c>
      <c r="B47" s="530" t="s">
        <v>505</v>
      </c>
      <c r="C47" s="637">
        <v>118</v>
      </c>
    </row>
    <row r="48" spans="1:3" ht="45" customHeight="1" x14ac:dyDescent="0.25">
      <c r="A48" s="598" t="s">
        <v>315</v>
      </c>
      <c r="B48" s="530" t="s">
        <v>506</v>
      </c>
      <c r="C48" s="637">
        <v>118</v>
      </c>
    </row>
    <row r="96" spans="1:1" x14ac:dyDescent="0.25">
      <c r="A96" s="528" t="s">
        <v>13</v>
      </c>
    </row>
  </sheetData>
  <phoneticPr fontId="70" type="noConversion"/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  <pageSetUpPr fitToPage="1"/>
  </sheetPr>
  <dimension ref="A1:L161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38.7109375" style="3" customWidth="1"/>
    <col min="2" max="2" width="7.7109375" style="3" customWidth="1"/>
    <col min="3" max="3" width="10.7109375" style="3" customWidth="1"/>
    <col min="4" max="4" width="8.7109375" style="3" customWidth="1"/>
    <col min="5" max="6" width="7.7109375" style="3" customWidth="1"/>
    <col min="7" max="7" width="10.7109375" style="3" customWidth="1"/>
    <col min="8" max="8" width="9.7109375" style="3" customWidth="1"/>
    <col min="9" max="10" width="7.7109375" style="3" customWidth="1"/>
    <col min="11" max="11" width="10.5703125" style="3" customWidth="1"/>
    <col min="12" max="12" width="7.7109375" style="3" customWidth="1"/>
    <col min="13" max="16384" width="9.140625" style="3"/>
  </cols>
  <sheetData>
    <row r="1" spans="1:12" ht="15" customHeight="1" x14ac:dyDescent="0.2">
      <c r="A1" s="43" t="s">
        <v>339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689"/>
      <c r="K3" s="689"/>
      <c r="L3" s="73"/>
    </row>
    <row r="4" spans="1:12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39" customHeight="1" x14ac:dyDescent="0.2">
      <c r="A5" s="449" t="s">
        <v>53</v>
      </c>
      <c r="B5" s="450" t="s">
        <v>25</v>
      </c>
      <c r="C5" s="441" t="s">
        <v>32</v>
      </c>
      <c r="D5" s="450" t="s">
        <v>27</v>
      </c>
      <c r="E5" s="450" t="s">
        <v>28</v>
      </c>
      <c r="F5" s="450" t="s">
        <v>29</v>
      </c>
      <c r="G5" s="450" t="s">
        <v>30</v>
      </c>
      <c r="H5" s="450" t="s">
        <v>33</v>
      </c>
      <c r="I5" s="450" t="s">
        <v>34</v>
      </c>
      <c r="J5" s="450" t="s">
        <v>35</v>
      </c>
      <c r="K5" s="450" t="s">
        <v>36</v>
      </c>
      <c r="L5" s="451" t="s">
        <v>37</v>
      </c>
    </row>
    <row r="6" spans="1:12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9.5" customHeight="1" x14ac:dyDescent="0.3">
      <c r="A7" s="579" t="s">
        <v>39</v>
      </c>
      <c r="B7" s="78"/>
      <c r="C7" s="78"/>
      <c r="D7" s="78"/>
      <c r="E7" s="78"/>
      <c r="F7" s="78"/>
      <c r="G7" s="78"/>
      <c r="H7" s="78"/>
      <c r="I7" s="78"/>
      <c r="J7" s="78"/>
      <c r="K7" s="75"/>
    </row>
    <row r="8" spans="1:12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12.75" customHeight="1" x14ac:dyDescent="0.2">
      <c r="A9" s="79" t="s">
        <v>54</v>
      </c>
      <c r="B9" s="532" t="s">
        <v>13</v>
      </c>
      <c r="C9" s="532">
        <v>882.62857055664063</v>
      </c>
      <c r="D9" s="532">
        <v>239.31674194335938</v>
      </c>
      <c r="E9" s="532" t="s">
        <v>13</v>
      </c>
      <c r="F9" s="532" t="s">
        <v>13</v>
      </c>
      <c r="G9" s="532" t="s">
        <v>13</v>
      </c>
      <c r="H9" s="532" t="s">
        <v>13</v>
      </c>
      <c r="I9" s="532" t="s">
        <v>13</v>
      </c>
      <c r="J9" s="545" t="s">
        <v>13</v>
      </c>
      <c r="K9" s="545" t="s">
        <v>13</v>
      </c>
      <c r="L9" s="546">
        <v>1121.9453125</v>
      </c>
    </row>
    <row r="10" spans="1:12" ht="12.75" customHeight="1" x14ac:dyDescent="0.2">
      <c r="A10" s="80" t="s">
        <v>55</v>
      </c>
      <c r="B10" s="534" t="s">
        <v>13</v>
      </c>
      <c r="C10" s="534">
        <v>4079.771125793457</v>
      </c>
      <c r="D10" s="534">
        <v>957.2669677734375</v>
      </c>
      <c r="E10" s="534" t="s">
        <v>13</v>
      </c>
      <c r="F10" s="534" t="s">
        <v>13</v>
      </c>
      <c r="G10" s="534" t="s">
        <v>13</v>
      </c>
      <c r="H10" s="534" t="s">
        <v>13</v>
      </c>
      <c r="I10" s="534" t="s">
        <v>13</v>
      </c>
      <c r="J10" s="547" t="s">
        <v>13</v>
      </c>
      <c r="K10" s="547" t="s">
        <v>13</v>
      </c>
      <c r="L10" s="546">
        <v>5037.0380935668945</v>
      </c>
    </row>
    <row r="11" spans="1:12" ht="12.75" customHeight="1" x14ac:dyDescent="0.2">
      <c r="A11" s="80" t="s">
        <v>56</v>
      </c>
      <c r="B11" s="534" t="s">
        <v>13</v>
      </c>
      <c r="C11" s="534">
        <v>542.81329345703125</v>
      </c>
      <c r="D11" s="534" t="s">
        <v>13</v>
      </c>
      <c r="E11" s="534" t="s">
        <v>13</v>
      </c>
      <c r="F11" s="534" t="s">
        <v>13</v>
      </c>
      <c r="G11" s="534" t="s">
        <v>13</v>
      </c>
      <c r="H11" s="534" t="s">
        <v>13</v>
      </c>
      <c r="I11" s="534" t="s">
        <v>13</v>
      </c>
      <c r="J11" s="547">
        <v>177.61418151855469</v>
      </c>
      <c r="K11" s="547">
        <v>1687.8032398223877</v>
      </c>
      <c r="L11" s="546">
        <v>2408.2307147979736</v>
      </c>
    </row>
    <row r="12" spans="1:12" ht="12.75" customHeight="1" x14ac:dyDescent="0.2">
      <c r="A12" s="80" t="s">
        <v>57</v>
      </c>
      <c r="B12" s="534" t="s">
        <v>13</v>
      </c>
      <c r="C12" s="532">
        <v>5570.0823364257813</v>
      </c>
      <c r="D12" s="534">
        <v>1246.4335021972656</v>
      </c>
      <c r="E12" s="534" t="s">
        <v>13</v>
      </c>
      <c r="F12" s="532" t="s">
        <v>13</v>
      </c>
      <c r="G12" s="532" t="s">
        <v>13</v>
      </c>
      <c r="H12" s="532" t="s">
        <v>13</v>
      </c>
      <c r="I12" s="534" t="s">
        <v>13</v>
      </c>
      <c r="J12" s="547" t="s">
        <v>13</v>
      </c>
      <c r="K12" s="547" t="s">
        <v>13</v>
      </c>
      <c r="L12" s="546">
        <v>6816.5158386230469</v>
      </c>
    </row>
    <row r="13" spans="1:12" ht="12.75" customHeight="1" x14ac:dyDescent="0.2">
      <c r="A13" s="80" t="s">
        <v>58</v>
      </c>
      <c r="B13" s="534" t="s">
        <v>13</v>
      </c>
      <c r="C13" s="534">
        <v>258.12643432617188</v>
      </c>
      <c r="D13" s="534" t="s">
        <v>13</v>
      </c>
      <c r="E13" s="534" t="s">
        <v>13</v>
      </c>
      <c r="F13" s="534" t="s">
        <v>13</v>
      </c>
      <c r="G13" s="534" t="s">
        <v>13</v>
      </c>
      <c r="H13" s="534" t="s">
        <v>13</v>
      </c>
      <c r="I13" s="534" t="s">
        <v>13</v>
      </c>
      <c r="J13" s="547" t="s">
        <v>13</v>
      </c>
      <c r="K13" s="547" t="s">
        <v>13</v>
      </c>
      <c r="L13" s="546">
        <v>258.12643432617188</v>
      </c>
    </row>
    <row r="14" spans="1:12" ht="12.75" customHeight="1" x14ac:dyDescent="0.2">
      <c r="A14" s="80" t="s">
        <v>59</v>
      </c>
      <c r="B14" s="534" t="s">
        <v>13</v>
      </c>
      <c r="C14" s="534" t="s">
        <v>13</v>
      </c>
      <c r="D14" s="534" t="s">
        <v>13</v>
      </c>
      <c r="E14" s="534">
        <v>831.15910339355469</v>
      </c>
      <c r="F14" s="534" t="s">
        <v>13</v>
      </c>
      <c r="G14" s="534" t="s">
        <v>13</v>
      </c>
      <c r="H14" s="534">
        <v>800.92828369140625</v>
      </c>
      <c r="I14" s="534" t="s">
        <v>13</v>
      </c>
      <c r="J14" s="547" t="s">
        <v>13</v>
      </c>
      <c r="K14" s="547" t="s">
        <v>13</v>
      </c>
      <c r="L14" s="546">
        <v>1632.0873870849609</v>
      </c>
    </row>
    <row r="15" spans="1:12" ht="12.75" customHeight="1" x14ac:dyDescent="0.2">
      <c r="A15" s="80" t="s">
        <v>60</v>
      </c>
      <c r="B15" s="534" t="s">
        <v>13</v>
      </c>
      <c r="C15" s="532" t="s">
        <v>13</v>
      </c>
      <c r="D15" s="534" t="s">
        <v>13</v>
      </c>
      <c r="E15" s="534">
        <v>472.07383728027344</v>
      </c>
      <c r="F15" s="532" t="s">
        <v>13</v>
      </c>
      <c r="G15" s="532" t="s">
        <v>13</v>
      </c>
      <c r="H15" s="532">
        <v>763.49696350097656</v>
      </c>
      <c r="I15" s="534">
        <v>79.85321044921875</v>
      </c>
      <c r="J15" s="547" t="s">
        <v>13</v>
      </c>
      <c r="K15" s="547">
        <v>140.05198669433594</v>
      </c>
      <c r="L15" s="546">
        <v>1455.4759979248047</v>
      </c>
    </row>
    <row r="16" spans="1:12" ht="12.75" customHeight="1" x14ac:dyDescent="0.2">
      <c r="A16" s="80" t="s">
        <v>62</v>
      </c>
      <c r="B16" s="534" t="s">
        <v>13</v>
      </c>
      <c r="C16" s="534" t="s">
        <v>13</v>
      </c>
      <c r="D16" s="534" t="s">
        <v>13</v>
      </c>
      <c r="E16" s="534">
        <v>623.40567016601563</v>
      </c>
      <c r="F16" s="534" t="s">
        <v>13</v>
      </c>
      <c r="G16" s="534" t="s">
        <v>13</v>
      </c>
      <c r="H16" s="534">
        <v>654.52532196044922</v>
      </c>
      <c r="I16" s="534" t="s">
        <v>13</v>
      </c>
      <c r="J16" s="547" t="s">
        <v>13</v>
      </c>
      <c r="K16" s="547">
        <v>1823.8780975341797</v>
      </c>
      <c r="L16" s="546">
        <v>3101.8090896606445</v>
      </c>
    </row>
    <row r="17" spans="1:12" ht="12.75" customHeight="1" x14ac:dyDescent="0.2">
      <c r="A17" s="80" t="s">
        <v>63</v>
      </c>
      <c r="B17" s="534" t="s">
        <v>13</v>
      </c>
      <c r="C17" s="534" t="s">
        <v>13</v>
      </c>
      <c r="D17" s="534" t="s">
        <v>13</v>
      </c>
      <c r="E17" s="534">
        <v>3196.3866653442383</v>
      </c>
      <c r="F17" s="534" t="s">
        <v>13</v>
      </c>
      <c r="G17" s="534" t="s">
        <v>13</v>
      </c>
      <c r="H17" s="534">
        <v>3024.8053398132324</v>
      </c>
      <c r="I17" s="534">
        <v>201.37119293212891</v>
      </c>
      <c r="J17" s="547">
        <v>177.61418151855469</v>
      </c>
      <c r="K17" s="547">
        <v>1659.3104095458984</v>
      </c>
      <c r="L17" s="546">
        <v>8259.4877891540527</v>
      </c>
    </row>
    <row r="18" spans="1:12" ht="12.75" customHeight="1" x14ac:dyDescent="0.2">
      <c r="A18" s="80" t="s">
        <v>64</v>
      </c>
      <c r="B18" s="534" t="s">
        <v>13</v>
      </c>
      <c r="C18" s="534" t="s">
        <v>13</v>
      </c>
      <c r="D18" s="534" t="s">
        <v>13</v>
      </c>
      <c r="E18" s="534">
        <v>1686.1356239318848</v>
      </c>
      <c r="F18" s="532" t="s">
        <v>13</v>
      </c>
      <c r="G18" s="532" t="s">
        <v>13</v>
      </c>
      <c r="H18" s="534">
        <v>1558.5083885192871</v>
      </c>
      <c r="I18" s="534">
        <v>118.04506683349609</v>
      </c>
      <c r="J18" s="547" t="s">
        <v>13</v>
      </c>
      <c r="K18" s="547">
        <v>756.66352462768555</v>
      </c>
      <c r="L18" s="546">
        <v>4119.3526039123535</v>
      </c>
    </row>
    <row r="19" spans="1:12" ht="12.75" customHeight="1" x14ac:dyDescent="0.2">
      <c r="A19" s="80" t="s">
        <v>335</v>
      </c>
      <c r="B19" s="534" t="s">
        <v>13</v>
      </c>
      <c r="C19" s="534" t="s">
        <v>13</v>
      </c>
      <c r="D19" s="534" t="s">
        <v>13</v>
      </c>
      <c r="E19" s="534" t="s">
        <v>13</v>
      </c>
      <c r="F19" s="534" t="s">
        <v>13</v>
      </c>
      <c r="G19" s="534" t="s">
        <v>13</v>
      </c>
      <c r="H19" s="534" t="s">
        <v>13</v>
      </c>
      <c r="I19" s="534" t="s">
        <v>13</v>
      </c>
      <c r="J19" s="547" t="s">
        <v>13</v>
      </c>
      <c r="K19" s="547">
        <v>460.27294921875</v>
      </c>
      <c r="L19" s="546">
        <v>460.27294921875</v>
      </c>
    </row>
    <row r="20" spans="1:12" ht="12.75" customHeight="1" x14ac:dyDescent="0.2">
      <c r="A20" s="80" t="s">
        <v>65</v>
      </c>
      <c r="B20" s="534" t="s">
        <v>13</v>
      </c>
      <c r="C20" s="534" t="s">
        <v>13</v>
      </c>
      <c r="D20" s="532" t="s">
        <v>13</v>
      </c>
      <c r="E20" s="534" t="s">
        <v>13</v>
      </c>
      <c r="F20" s="534" t="s">
        <v>13</v>
      </c>
      <c r="G20" s="534" t="s">
        <v>13</v>
      </c>
      <c r="H20" s="534" t="s">
        <v>13</v>
      </c>
      <c r="I20" s="534" t="s">
        <v>13</v>
      </c>
      <c r="J20" s="547">
        <v>133.11917114257813</v>
      </c>
      <c r="K20" s="547" t="s">
        <v>13</v>
      </c>
      <c r="L20" s="546">
        <v>133.11917114257813</v>
      </c>
    </row>
    <row r="21" spans="1:12" ht="12.75" customHeight="1" x14ac:dyDescent="0.2">
      <c r="A21" s="80" t="s">
        <v>66</v>
      </c>
      <c r="B21" s="534">
        <v>46.619277954101563</v>
      </c>
      <c r="C21" s="534" t="s">
        <v>13</v>
      </c>
      <c r="D21" s="534" t="s">
        <v>13</v>
      </c>
      <c r="E21" s="534" t="s">
        <v>13</v>
      </c>
      <c r="F21" s="534" t="s">
        <v>13</v>
      </c>
      <c r="G21" s="534" t="s">
        <v>13</v>
      </c>
      <c r="H21" s="534" t="s">
        <v>13</v>
      </c>
      <c r="I21" s="534" t="s">
        <v>13</v>
      </c>
      <c r="J21" s="547" t="s">
        <v>13</v>
      </c>
      <c r="K21" s="547" t="s">
        <v>13</v>
      </c>
      <c r="L21" s="546">
        <v>46.619277954101563</v>
      </c>
    </row>
    <row r="22" spans="1:12" ht="12.75" customHeight="1" x14ac:dyDescent="0.2">
      <c r="A22" s="80" t="s">
        <v>67</v>
      </c>
      <c r="B22" s="534" t="s">
        <v>13</v>
      </c>
      <c r="C22" s="534" t="s">
        <v>13</v>
      </c>
      <c r="D22" s="534" t="s">
        <v>13</v>
      </c>
      <c r="E22" s="534" t="s">
        <v>13</v>
      </c>
      <c r="F22" s="534" t="s">
        <v>13</v>
      </c>
      <c r="G22" s="534" t="s">
        <v>13</v>
      </c>
      <c r="H22" s="534" t="s">
        <v>13</v>
      </c>
      <c r="I22" s="534" t="s">
        <v>13</v>
      </c>
      <c r="J22" s="547" t="s">
        <v>13</v>
      </c>
      <c r="K22" s="547">
        <v>757.73337936401367</v>
      </c>
      <c r="L22" s="546">
        <v>757.73337936401367</v>
      </c>
    </row>
    <row r="23" spans="1:12" ht="12.75" customHeight="1" x14ac:dyDescent="0.2">
      <c r="A23" s="80" t="s">
        <v>68</v>
      </c>
      <c r="B23" s="534" t="s">
        <v>13</v>
      </c>
      <c r="C23" s="534">
        <v>5349.9217147827148</v>
      </c>
      <c r="D23" s="534">
        <v>623.21675109863281</v>
      </c>
      <c r="E23" s="534" t="s">
        <v>13</v>
      </c>
      <c r="F23" s="534" t="s">
        <v>13</v>
      </c>
      <c r="G23" s="534" t="s">
        <v>13</v>
      </c>
      <c r="H23" s="534" t="s">
        <v>13</v>
      </c>
      <c r="I23" s="534" t="s">
        <v>13</v>
      </c>
      <c r="J23" s="547" t="s">
        <v>13</v>
      </c>
      <c r="K23" s="547" t="s">
        <v>13</v>
      </c>
      <c r="L23" s="546">
        <v>5973.1384658813477</v>
      </c>
    </row>
    <row r="24" spans="1:12" ht="12.75" customHeight="1" x14ac:dyDescent="0.2">
      <c r="A24" s="80" t="s">
        <v>69</v>
      </c>
      <c r="B24" s="534" t="s">
        <v>13</v>
      </c>
      <c r="C24" s="534" t="s">
        <v>13</v>
      </c>
      <c r="D24" s="534" t="s">
        <v>13</v>
      </c>
      <c r="E24" s="534" t="s">
        <v>13</v>
      </c>
      <c r="F24" s="534">
        <v>111.09754943847656</v>
      </c>
      <c r="G24" s="534" t="s">
        <v>13</v>
      </c>
      <c r="H24" s="534" t="s">
        <v>13</v>
      </c>
      <c r="I24" s="534" t="s">
        <v>13</v>
      </c>
      <c r="J24" s="547" t="s">
        <v>13</v>
      </c>
      <c r="K24" s="547" t="s">
        <v>13</v>
      </c>
      <c r="L24" s="546">
        <v>111.09754943847656</v>
      </c>
    </row>
    <row r="25" spans="1:12" ht="12.75" customHeight="1" x14ac:dyDescent="0.2">
      <c r="A25" s="80" t="s">
        <v>70</v>
      </c>
      <c r="B25" s="534" t="s">
        <v>13</v>
      </c>
      <c r="C25" s="534">
        <v>791.93536376953125</v>
      </c>
      <c r="D25" s="534">
        <v>239.31674194335938</v>
      </c>
      <c r="E25" s="534" t="s">
        <v>13</v>
      </c>
      <c r="F25" s="534" t="s">
        <v>13</v>
      </c>
      <c r="G25" s="534" t="s">
        <v>13</v>
      </c>
      <c r="H25" s="534" t="s">
        <v>13</v>
      </c>
      <c r="I25" s="534" t="s">
        <v>13</v>
      </c>
      <c r="J25" s="547" t="s">
        <v>13</v>
      </c>
      <c r="K25" s="547" t="s">
        <v>13</v>
      </c>
      <c r="L25" s="546">
        <v>1031.2521057128906</v>
      </c>
    </row>
    <row r="26" spans="1:12" ht="12.75" customHeight="1" x14ac:dyDescent="0.2">
      <c r="A26" s="80" t="s">
        <v>71</v>
      </c>
      <c r="B26" s="534" t="s">
        <v>13</v>
      </c>
      <c r="C26" s="534">
        <v>1954.4961624145508</v>
      </c>
      <c r="D26" s="534">
        <v>1246.4335021972656</v>
      </c>
      <c r="E26" s="534" t="s">
        <v>13</v>
      </c>
      <c r="F26" s="534" t="s">
        <v>13</v>
      </c>
      <c r="G26" s="534" t="s">
        <v>13</v>
      </c>
      <c r="H26" s="534" t="s">
        <v>13</v>
      </c>
      <c r="I26" s="534" t="s">
        <v>13</v>
      </c>
      <c r="J26" s="547" t="s">
        <v>13</v>
      </c>
      <c r="K26" s="547" t="s">
        <v>13</v>
      </c>
      <c r="L26" s="546">
        <v>3200.9296646118164</v>
      </c>
    </row>
    <row r="27" spans="1:12" ht="12.75" customHeight="1" x14ac:dyDescent="0.2">
      <c r="A27" s="80" t="s">
        <v>245</v>
      </c>
      <c r="B27" s="534" t="s">
        <v>13</v>
      </c>
      <c r="C27" s="534">
        <v>177.93630981445313</v>
      </c>
      <c r="D27" s="534" t="s">
        <v>13</v>
      </c>
      <c r="E27" s="534" t="s">
        <v>13</v>
      </c>
      <c r="F27" s="534" t="s">
        <v>13</v>
      </c>
      <c r="G27" s="534" t="s">
        <v>13</v>
      </c>
      <c r="H27" s="534" t="s">
        <v>13</v>
      </c>
      <c r="I27" s="534" t="s">
        <v>13</v>
      </c>
      <c r="J27" s="547" t="s">
        <v>13</v>
      </c>
      <c r="K27" s="547" t="s">
        <v>13</v>
      </c>
      <c r="L27" s="546">
        <v>177.93630981445313</v>
      </c>
    </row>
    <row r="28" spans="1:12" ht="12.75" customHeight="1" x14ac:dyDescent="0.2">
      <c r="A28" s="80" t="s">
        <v>72</v>
      </c>
      <c r="B28" s="534" t="s">
        <v>13</v>
      </c>
      <c r="C28" s="534" t="s">
        <v>13</v>
      </c>
      <c r="D28" s="534" t="s">
        <v>13</v>
      </c>
      <c r="E28" s="534">
        <v>981.68669128417969</v>
      </c>
      <c r="F28" s="534" t="s">
        <v>13</v>
      </c>
      <c r="G28" s="534" t="s">
        <v>13</v>
      </c>
      <c r="H28" s="534">
        <v>849.54925537109375</v>
      </c>
      <c r="I28" s="534" t="s">
        <v>13</v>
      </c>
      <c r="J28" s="547" t="s">
        <v>13</v>
      </c>
      <c r="K28" s="547" t="s">
        <v>13</v>
      </c>
      <c r="L28" s="546">
        <v>1831.2359466552734</v>
      </c>
    </row>
    <row r="29" spans="1:12" ht="12.75" customHeight="1" x14ac:dyDescent="0.2">
      <c r="A29" s="80" t="s">
        <v>73</v>
      </c>
      <c r="B29" s="534" t="s">
        <v>13</v>
      </c>
      <c r="C29" s="534" t="s">
        <v>13</v>
      </c>
      <c r="D29" s="534" t="s">
        <v>13</v>
      </c>
      <c r="E29" s="534" t="s">
        <v>13</v>
      </c>
      <c r="F29" s="534" t="s">
        <v>13</v>
      </c>
      <c r="G29" s="534" t="s">
        <v>13</v>
      </c>
      <c r="H29" s="534" t="s">
        <v>13</v>
      </c>
      <c r="I29" s="534" t="s">
        <v>13</v>
      </c>
      <c r="J29" s="547">
        <v>96.15167236328125</v>
      </c>
      <c r="K29" s="547" t="s">
        <v>13</v>
      </c>
      <c r="L29" s="546">
        <v>96.15167236328125</v>
      </c>
    </row>
    <row r="30" spans="1:12" ht="12.75" customHeight="1" x14ac:dyDescent="0.2">
      <c r="A30" s="80" t="s">
        <v>336</v>
      </c>
      <c r="B30" s="534" t="s">
        <v>13</v>
      </c>
      <c r="C30" s="534">
        <v>542.81329345703125</v>
      </c>
      <c r="D30" s="534" t="s">
        <v>13</v>
      </c>
      <c r="E30" s="534" t="s">
        <v>13</v>
      </c>
      <c r="F30" s="534" t="s">
        <v>13</v>
      </c>
      <c r="G30" s="534" t="s">
        <v>13</v>
      </c>
      <c r="H30" s="534" t="s">
        <v>13</v>
      </c>
      <c r="I30" s="534" t="s">
        <v>13</v>
      </c>
      <c r="J30" s="534" t="s">
        <v>13</v>
      </c>
      <c r="K30" s="534" t="s">
        <v>13</v>
      </c>
      <c r="L30" s="546">
        <v>542.81329345703125</v>
      </c>
    </row>
    <row r="31" spans="1:12" ht="12.75" customHeight="1" x14ac:dyDescent="0.2">
      <c r="A31" s="80" t="s">
        <v>74</v>
      </c>
      <c r="B31" s="534" t="s">
        <v>13</v>
      </c>
      <c r="C31" s="534" t="s">
        <v>13</v>
      </c>
      <c r="D31" s="534" t="s">
        <v>13</v>
      </c>
      <c r="E31" s="534" t="s">
        <v>13</v>
      </c>
      <c r="F31" s="534" t="s">
        <v>13</v>
      </c>
      <c r="G31" s="534" t="s">
        <v>13</v>
      </c>
      <c r="H31" s="534">
        <v>377.27944946289063</v>
      </c>
      <c r="I31" s="534" t="s">
        <v>13</v>
      </c>
      <c r="J31" s="534" t="s">
        <v>13</v>
      </c>
      <c r="K31" s="534">
        <v>807.57159423828125</v>
      </c>
      <c r="L31" s="546">
        <v>1184.8510437011719</v>
      </c>
    </row>
    <row r="32" spans="1:12" ht="12.75" customHeight="1" x14ac:dyDescent="0.2">
      <c r="A32" s="80" t="s">
        <v>337</v>
      </c>
      <c r="B32" s="534" t="s">
        <v>13</v>
      </c>
      <c r="C32" s="534" t="s">
        <v>13</v>
      </c>
      <c r="D32" s="534" t="s">
        <v>13</v>
      </c>
      <c r="E32" s="534" t="s">
        <v>13</v>
      </c>
      <c r="F32" s="534" t="s">
        <v>13</v>
      </c>
      <c r="G32" s="534" t="s">
        <v>13</v>
      </c>
      <c r="H32" s="534" t="s">
        <v>13</v>
      </c>
      <c r="I32" s="534" t="s">
        <v>13</v>
      </c>
      <c r="J32" s="534" t="s">
        <v>13</v>
      </c>
      <c r="K32" s="534">
        <v>281.75532150268555</v>
      </c>
      <c r="L32" s="546">
        <v>281.75532150268555</v>
      </c>
    </row>
    <row r="33" spans="1:12" ht="12.75" customHeight="1" x14ac:dyDescent="0.2">
      <c r="A33" s="80" t="s">
        <v>338</v>
      </c>
      <c r="B33" s="534" t="s">
        <v>13</v>
      </c>
      <c r="C33" s="534" t="s">
        <v>13</v>
      </c>
      <c r="D33" s="534" t="s">
        <v>13</v>
      </c>
      <c r="E33" s="534" t="s">
        <v>13</v>
      </c>
      <c r="F33" s="534" t="s">
        <v>13</v>
      </c>
      <c r="G33" s="534" t="s">
        <v>13</v>
      </c>
      <c r="H33" s="534" t="s">
        <v>13</v>
      </c>
      <c r="I33" s="534" t="s">
        <v>13</v>
      </c>
      <c r="J33" s="534" t="s">
        <v>13</v>
      </c>
      <c r="K33" s="534">
        <v>193.81840515136719</v>
      </c>
      <c r="L33" s="546">
        <v>193.81840515136719</v>
      </c>
    </row>
    <row r="34" spans="1:12" ht="12.75" customHeight="1" x14ac:dyDescent="0.2">
      <c r="A34" s="80" t="s">
        <v>75</v>
      </c>
      <c r="B34" s="534" t="s">
        <v>13</v>
      </c>
      <c r="C34" s="534">
        <v>992.81784057617188</v>
      </c>
      <c r="D34" s="534">
        <v>239.31674194335938</v>
      </c>
      <c r="E34" s="534" t="s">
        <v>13</v>
      </c>
      <c r="F34" s="534" t="s">
        <v>13</v>
      </c>
      <c r="G34" s="534" t="s">
        <v>13</v>
      </c>
      <c r="H34" s="534" t="s">
        <v>13</v>
      </c>
      <c r="I34" s="534" t="s">
        <v>13</v>
      </c>
      <c r="J34" s="534" t="s">
        <v>13</v>
      </c>
      <c r="K34" s="534" t="s">
        <v>13</v>
      </c>
      <c r="L34" s="546">
        <v>1232.1345825195313</v>
      </c>
    </row>
    <row r="35" spans="1:12" ht="12.75" customHeight="1" x14ac:dyDescent="0.2">
      <c r="A35" s="80" t="s">
        <v>76</v>
      </c>
      <c r="B35" s="534" t="s">
        <v>13</v>
      </c>
      <c r="C35" s="534">
        <v>6932.7763442993164</v>
      </c>
      <c r="D35" s="534">
        <v>383.90000915527344</v>
      </c>
      <c r="E35" s="534" t="s">
        <v>13</v>
      </c>
      <c r="F35" s="534" t="s">
        <v>13</v>
      </c>
      <c r="G35" s="534" t="s">
        <v>13</v>
      </c>
      <c r="H35" s="534" t="s">
        <v>13</v>
      </c>
      <c r="I35" s="534" t="s">
        <v>13</v>
      </c>
      <c r="J35" s="534" t="s">
        <v>13</v>
      </c>
      <c r="K35" s="534" t="s">
        <v>13</v>
      </c>
      <c r="L35" s="546">
        <v>7316.6763534545898</v>
      </c>
    </row>
    <row r="36" spans="1:12" ht="12.75" customHeight="1" x14ac:dyDescent="0.2">
      <c r="A36" s="80" t="s">
        <v>77</v>
      </c>
      <c r="B36" s="534" t="s">
        <v>13</v>
      </c>
      <c r="C36" s="534" t="s">
        <v>13</v>
      </c>
      <c r="D36" s="534" t="s">
        <v>13</v>
      </c>
      <c r="E36" s="534" t="s">
        <v>13</v>
      </c>
      <c r="F36" s="534" t="s">
        <v>13</v>
      </c>
      <c r="G36" s="534" t="s">
        <v>13</v>
      </c>
      <c r="H36" s="534" t="s">
        <v>13</v>
      </c>
      <c r="I36" s="534" t="s">
        <v>13</v>
      </c>
      <c r="J36" s="547">
        <v>123.73256683349609</v>
      </c>
      <c r="K36" s="547" t="s">
        <v>13</v>
      </c>
      <c r="L36" s="546">
        <v>123.73256683349609</v>
      </c>
    </row>
    <row r="37" spans="1:12" ht="12.75" customHeight="1" x14ac:dyDescent="0.2">
      <c r="A37" s="80" t="s">
        <v>78</v>
      </c>
      <c r="B37" s="534" t="s">
        <v>13</v>
      </c>
      <c r="C37" s="534" t="s">
        <v>13</v>
      </c>
      <c r="D37" s="534" t="s">
        <v>13</v>
      </c>
      <c r="E37" s="534" t="s">
        <v>13</v>
      </c>
      <c r="F37" s="534" t="s">
        <v>13</v>
      </c>
      <c r="G37" s="534" t="s">
        <v>13</v>
      </c>
      <c r="H37" s="534">
        <v>517.4324951171875</v>
      </c>
      <c r="I37" s="534" t="s">
        <v>13</v>
      </c>
      <c r="J37" s="547" t="s">
        <v>13</v>
      </c>
      <c r="K37" s="547" t="s">
        <v>13</v>
      </c>
      <c r="L37" s="546">
        <v>517.4324951171875</v>
      </c>
    </row>
    <row r="38" spans="1:12" ht="12.75" customHeight="1" x14ac:dyDescent="0.2">
      <c r="A38" s="80" t="s">
        <v>79</v>
      </c>
      <c r="B38" s="534" t="s">
        <v>13</v>
      </c>
      <c r="C38" s="534" t="s">
        <v>13</v>
      </c>
      <c r="D38" s="534" t="s">
        <v>13</v>
      </c>
      <c r="E38" s="534" t="s">
        <v>13</v>
      </c>
      <c r="F38" s="534" t="s">
        <v>13</v>
      </c>
      <c r="G38" s="534" t="s">
        <v>13</v>
      </c>
      <c r="H38" s="534">
        <v>156.22744750976563</v>
      </c>
      <c r="I38" s="534" t="s">
        <v>13</v>
      </c>
      <c r="J38" s="547" t="s">
        <v>13</v>
      </c>
      <c r="K38" s="547" t="s">
        <v>13</v>
      </c>
      <c r="L38" s="546">
        <v>156.22744750976563</v>
      </c>
    </row>
    <row r="39" spans="1:12" ht="12.75" customHeight="1" x14ac:dyDescent="0.2">
      <c r="A39" s="80" t="s">
        <v>80</v>
      </c>
      <c r="B39" s="534" t="s">
        <v>13</v>
      </c>
      <c r="C39" s="534" t="s">
        <v>13</v>
      </c>
      <c r="D39" s="534" t="s">
        <v>13</v>
      </c>
      <c r="E39" s="534">
        <v>1149.345703125</v>
      </c>
      <c r="F39" s="534" t="s">
        <v>13</v>
      </c>
      <c r="G39" s="534" t="s">
        <v>13</v>
      </c>
      <c r="H39" s="534">
        <v>1292.13623046875</v>
      </c>
      <c r="I39" s="534" t="s">
        <v>13</v>
      </c>
      <c r="J39" s="547" t="s">
        <v>13</v>
      </c>
      <c r="K39" s="547">
        <v>3469.0681056976318</v>
      </c>
      <c r="L39" s="546">
        <v>5910.5500392913818</v>
      </c>
    </row>
    <row r="40" spans="1:12" ht="12.75" customHeight="1" x14ac:dyDescent="0.2">
      <c r="A40" s="80" t="s">
        <v>81</v>
      </c>
      <c r="B40" s="534" t="s">
        <v>13</v>
      </c>
      <c r="C40" s="534" t="s">
        <v>13</v>
      </c>
      <c r="D40" s="534" t="s">
        <v>13</v>
      </c>
      <c r="E40" s="534" t="s">
        <v>13</v>
      </c>
      <c r="F40" s="534" t="s">
        <v>13</v>
      </c>
      <c r="G40" s="534">
        <v>76.481315612792969</v>
      </c>
      <c r="H40" s="534">
        <v>461.098876953125</v>
      </c>
      <c r="I40" s="534" t="s">
        <v>13</v>
      </c>
      <c r="J40" s="547" t="s">
        <v>13</v>
      </c>
      <c r="K40" s="547">
        <v>1816.614688873291</v>
      </c>
      <c r="L40" s="546">
        <v>2354.194881439209</v>
      </c>
    </row>
    <row r="41" spans="1:12" x14ac:dyDescent="0.2">
      <c r="A41" s="68"/>
      <c r="B41" s="82"/>
      <c r="C41" s="82"/>
    </row>
    <row r="42" spans="1:12" x14ac:dyDescent="0.2">
      <c r="A42" s="68"/>
      <c r="B42" s="82"/>
      <c r="C42" s="82"/>
    </row>
    <row r="43" spans="1:12" x14ac:dyDescent="0.2">
      <c r="A43" s="68"/>
      <c r="B43" s="82"/>
      <c r="C43" s="82"/>
      <c r="H43" s="602"/>
    </row>
    <row r="44" spans="1:12" x14ac:dyDescent="0.2">
      <c r="A44" s="68"/>
      <c r="B44" s="82"/>
      <c r="C44" s="82"/>
    </row>
    <row r="45" spans="1:12" x14ac:dyDescent="0.2">
      <c r="A45" s="68"/>
      <c r="B45" s="82"/>
      <c r="C45" s="82"/>
    </row>
    <row r="46" spans="1:12" x14ac:dyDescent="0.2">
      <c r="A46" s="68"/>
      <c r="B46" s="82"/>
      <c r="C46" s="82"/>
    </row>
    <row r="47" spans="1:12" ht="15" x14ac:dyDescent="0.3">
      <c r="A47" s="83"/>
      <c r="B47" s="84"/>
      <c r="C47" s="84"/>
    </row>
    <row r="48" spans="1:12" ht="15" x14ac:dyDescent="0.3">
      <c r="A48" s="83"/>
      <c r="B48" s="84"/>
      <c r="C48" s="84"/>
    </row>
    <row r="49" spans="1:3" x14ac:dyDescent="0.2">
      <c r="A49" s="68"/>
      <c r="B49" s="82"/>
      <c r="C49" s="82"/>
    </row>
    <row r="50" spans="1:3" x14ac:dyDescent="0.2">
      <c r="A50" s="68"/>
      <c r="B50" s="82"/>
      <c r="C50" s="82"/>
    </row>
    <row r="51" spans="1:3" x14ac:dyDescent="0.2">
      <c r="A51" s="68"/>
      <c r="B51" s="82"/>
      <c r="C51" s="82"/>
    </row>
    <row r="52" spans="1:3" x14ac:dyDescent="0.2">
      <c r="A52" s="68"/>
      <c r="B52" s="82"/>
      <c r="C52" s="82"/>
    </row>
    <row r="53" spans="1:3" x14ac:dyDescent="0.2">
      <c r="A53" s="68"/>
      <c r="B53" s="82"/>
      <c r="C53" s="82"/>
    </row>
    <row r="54" spans="1:3" x14ac:dyDescent="0.2">
      <c r="A54" s="68"/>
      <c r="B54" s="82"/>
      <c r="C54" s="82"/>
    </row>
    <row r="55" spans="1:3" x14ac:dyDescent="0.2">
      <c r="A55" s="68"/>
      <c r="B55" s="82"/>
      <c r="C55" s="82"/>
    </row>
    <row r="56" spans="1:3" x14ac:dyDescent="0.2">
      <c r="A56" s="68"/>
      <c r="B56" s="82"/>
      <c r="C56" s="82"/>
    </row>
    <row r="57" spans="1:3" x14ac:dyDescent="0.2">
      <c r="A57" s="68"/>
      <c r="B57" s="82"/>
      <c r="C57" s="82"/>
    </row>
    <row r="58" spans="1:3" x14ac:dyDescent="0.2">
      <c r="A58" s="68"/>
      <c r="B58" s="82"/>
      <c r="C58" s="82"/>
    </row>
    <row r="59" spans="1:3" x14ac:dyDescent="0.2">
      <c r="A59" s="68"/>
      <c r="B59" s="82"/>
      <c r="C59" s="82"/>
    </row>
    <row r="60" spans="1:3" x14ac:dyDescent="0.2">
      <c r="A60" s="68"/>
      <c r="B60" s="82"/>
      <c r="C60" s="82"/>
    </row>
    <row r="61" spans="1:3" x14ac:dyDescent="0.2">
      <c r="A61" s="68"/>
      <c r="B61" s="82"/>
      <c r="C61" s="82"/>
    </row>
    <row r="62" spans="1:3" x14ac:dyDescent="0.2">
      <c r="A62" s="68"/>
      <c r="B62" s="82"/>
      <c r="C62" s="82"/>
    </row>
    <row r="63" spans="1:3" x14ac:dyDescent="0.2">
      <c r="A63" s="68"/>
      <c r="B63" s="82"/>
      <c r="C63" s="82"/>
    </row>
    <row r="64" spans="1:3" x14ac:dyDescent="0.2">
      <c r="A64" s="68"/>
      <c r="B64" s="82"/>
      <c r="C64" s="82"/>
    </row>
    <row r="65" spans="1:3" x14ac:dyDescent="0.2">
      <c r="A65" s="68"/>
      <c r="B65" s="82"/>
      <c r="C65" s="82"/>
    </row>
    <row r="66" spans="1:3" x14ac:dyDescent="0.2">
      <c r="A66" s="68"/>
      <c r="B66" s="82"/>
      <c r="C66" s="82"/>
    </row>
    <row r="67" spans="1:3" x14ac:dyDescent="0.2">
      <c r="A67" s="68"/>
      <c r="B67" s="82"/>
      <c r="C67" s="82"/>
    </row>
    <row r="68" spans="1:3" x14ac:dyDescent="0.2">
      <c r="A68" s="68"/>
      <c r="B68" s="82"/>
      <c r="C68" s="82"/>
    </row>
    <row r="69" spans="1:3" x14ac:dyDescent="0.2">
      <c r="A69" s="68"/>
      <c r="B69" s="82"/>
      <c r="C69" s="82"/>
    </row>
    <row r="70" spans="1:3" ht="15" x14ac:dyDescent="0.3">
      <c r="A70" s="83"/>
      <c r="B70" s="84"/>
      <c r="C70" s="84"/>
    </row>
    <row r="71" spans="1:3" ht="15" x14ac:dyDescent="0.3">
      <c r="A71" s="83"/>
      <c r="B71" s="84"/>
      <c r="C71" s="84"/>
    </row>
    <row r="72" spans="1:3" ht="15" x14ac:dyDescent="0.3">
      <c r="A72" s="83"/>
      <c r="B72" s="84"/>
      <c r="C72" s="84"/>
    </row>
    <row r="73" spans="1:3" ht="15" x14ac:dyDescent="0.3">
      <c r="A73" s="83"/>
      <c r="B73" s="84"/>
      <c r="C73" s="84"/>
    </row>
    <row r="74" spans="1:3" ht="15" x14ac:dyDescent="0.3">
      <c r="A74" s="83"/>
      <c r="B74" s="84"/>
      <c r="C74" s="84"/>
    </row>
    <row r="75" spans="1:3" x14ac:dyDescent="0.2">
      <c r="A75" s="68"/>
      <c r="B75" s="82"/>
      <c r="C75" s="82"/>
    </row>
    <row r="76" spans="1:3" x14ac:dyDescent="0.2">
      <c r="A76" s="68"/>
      <c r="B76" s="82"/>
      <c r="C76" s="82"/>
    </row>
    <row r="77" spans="1:3" x14ac:dyDescent="0.2">
      <c r="A77" s="68"/>
      <c r="B77" s="82"/>
      <c r="C77" s="82"/>
    </row>
    <row r="78" spans="1:3" x14ac:dyDescent="0.2">
      <c r="A78" s="68"/>
    </row>
    <row r="79" spans="1:3" x14ac:dyDescent="0.2">
      <c r="A79" s="68"/>
    </row>
    <row r="80" spans="1:3" x14ac:dyDescent="0.2">
      <c r="A80" s="68"/>
    </row>
    <row r="81" spans="1:3" x14ac:dyDescent="0.2">
      <c r="A81" s="68"/>
    </row>
    <row r="83" spans="1:3" x14ac:dyDescent="0.2">
      <c r="B83" s="86"/>
      <c r="C83" s="86"/>
    </row>
    <row r="84" spans="1:3" x14ac:dyDescent="0.2">
      <c r="A84" s="68"/>
      <c r="B84" s="82"/>
      <c r="C84" s="82"/>
    </row>
    <row r="85" spans="1:3" x14ac:dyDescent="0.2">
      <c r="A85" s="68"/>
      <c r="B85" s="82"/>
      <c r="C85" s="82"/>
    </row>
    <row r="86" spans="1:3" x14ac:dyDescent="0.2">
      <c r="A86" s="68"/>
      <c r="B86" s="82"/>
      <c r="C86" s="82"/>
    </row>
    <row r="87" spans="1:3" x14ac:dyDescent="0.2">
      <c r="A87" s="68"/>
      <c r="B87" s="82"/>
      <c r="C87" s="82"/>
    </row>
    <row r="88" spans="1:3" x14ac:dyDescent="0.2">
      <c r="A88" s="68"/>
      <c r="B88" s="82"/>
      <c r="C88" s="82"/>
    </row>
    <row r="89" spans="1:3" x14ac:dyDescent="0.2">
      <c r="A89" s="68"/>
      <c r="B89" s="82"/>
      <c r="C89" s="82"/>
    </row>
    <row r="90" spans="1:3" x14ac:dyDescent="0.2">
      <c r="A90" s="68"/>
      <c r="B90" s="82"/>
      <c r="C90" s="82"/>
    </row>
    <row r="91" spans="1:3" x14ac:dyDescent="0.2">
      <c r="A91" s="68"/>
      <c r="B91" s="82"/>
      <c r="C91" s="82"/>
    </row>
    <row r="92" spans="1:3" x14ac:dyDescent="0.2">
      <c r="A92" s="68"/>
      <c r="B92" s="82"/>
      <c r="C92" s="82"/>
    </row>
    <row r="93" spans="1:3" x14ac:dyDescent="0.2">
      <c r="A93" s="68"/>
      <c r="B93" s="82"/>
      <c r="C93" s="82"/>
    </row>
    <row r="94" spans="1:3" x14ac:dyDescent="0.2">
      <c r="A94" s="68"/>
      <c r="B94" s="82"/>
      <c r="C94" s="82"/>
    </row>
    <row r="95" spans="1:3" x14ac:dyDescent="0.2">
      <c r="A95" s="68"/>
      <c r="B95" s="82"/>
      <c r="C95" s="82"/>
    </row>
    <row r="96" spans="1:3" x14ac:dyDescent="0.2">
      <c r="A96" s="68"/>
      <c r="B96" s="82"/>
      <c r="C96" s="82"/>
    </row>
    <row r="97" spans="1:3" x14ac:dyDescent="0.2">
      <c r="A97" s="68"/>
      <c r="B97" s="82"/>
      <c r="C97" s="82"/>
    </row>
    <row r="98" spans="1:3" x14ac:dyDescent="0.2">
      <c r="A98" s="68"/>
      <c r="B98" s="82"/>
      <c r="C98" s="82"/>
    </row>
    <row r="99" spans="1:3" x14ac:dyDescent="0.2">
      <c r="A99" s="68"/>
      <c r="B99" s="82"/>
      <c r="C99" s="82"/>
    </row>
    <row r="100" spans="1:3" x14ac:dyDescent="0.2">
      <c r="A100" s="68"/>
      <c r="B100" s="82"/>
      <c r="C100" s="82"/>
    </row>
    <row r="101" spans="1:3" x14ac:dyDescent="0.2">
      <c r="A101" s="68"/>
    </row>
    <row r="102" spans="1:3" x14ac:dyDescent="0.2">
      <c r="A102" s="68"/>
    </row>
    <row r="103" spans="1:3" x14ac:dyDescent="0.2">
      <c r="A103" s="68"/>
    </row>
    <row r="104" spans="1:3" x14ac:dyDescent="0.2">
      <c r="A104" s="68"/>
    </row>
    <row r="107" spans="1:3" x14ac:dyDescent="0.2">
      <c r="A107" s="68"/>
    </row>
    <row r="108" spans="1:3" x14ac:dyDescent="0.2">
      <c r="A108" s="68"/>
    </row>
    <row r="109" spans="1:3" x14ac:dyDescent="0.2">
      <c r="A109" s="68"/>
    </row>
    <row r="110" spans="1:3" x14ac:dyDescent="0.2">
      <c r="A110" s="68"/>
    </row>
    <row r="111" spans="1:3" x14ac:dyDescent="0.2">
      <c r="A111" s="68"/>
    </row>
    <row r="112" spans="1:3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</sheetData>
  <mergeCells count="1">
    <mergeCell ref="B3:K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  <pageSetUpPr fitToPage="1"/>
  </sheetPr>
  <dimension ref="A1:L135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38.7109375" style="3" customWidth="1"/>
    <col min="2" max="2" width="7.7109375" style="3" customWidth="1"/>
    <col min="3" max="3" width="10.7109375" style="3" customWidth="1"/>
    <col min="4" max="4" width="8.7109375" style="3" customWidth="1"/>
    <col min="5" max="6" width="7.7109375" style="3" customWidth="1"/>
    <col min="7" max="7" width="10.7109375" style="3" customWidth="1"/>
    <col min="8" max="8" width="9.7109375" style="3" customWidth="1"/>
    <col min="9" max="10" width="7.7109375" style="3" customWidth="1"/>
    <col min="11" max="11" width="10.5703125" style="3" customWidth="1"/>
    <col min="12" max="12" width="7.7109375" style="3" customWidth="1"/>
    <col min="13" max="16384" width="9.140625" style="3"/>
  </cols>
  <sheetData>
    <row r="1" spans="1:12" ht="15" customHeight="1" x14ac:dyDescent="0.2">
      <c r="A1" s="43" t="s">
        <v>340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689"/>
      <c r="K3" s="689"/>
      <c r="L3" s="73"/>
    </row>
    <row r="4" spans="1:12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39" customHeight="1" x14ac:dyDescent="0.2">
      <c r="A5" s="449" t="s">
        <v>53</v>
      </c>
      <c r="B5" s="450" t="s">
        <v>25</v>
      </c>
      <c r="C5" s="441" t="s">
        <v>32</v>
      </c>
      <c r="D5" s="450" t="s">
        <v>27</v>
      </c>
      <c r="E5" s="450" t="s">
        <v>28</v>
      </c>
      <c r="F5" s="450" t="s">
        <v>29</v>
      </c>
      <c r="G5" s="450" t="s">
        <v>30</v>
      </c>
      <c r="H5" s="450" t="s">
        <v>33</v>
      </c>
      <c r="I5" s="450" t="s">
        <v>34</v>
      </c>
      <c r="J5" s="450" t="s">
        <v>35</v>
      </c>
      <c r="K5" s="450" t="s">
        <v>36</v>
      </c>
      <c r="L5" s="451" t="s">
        <v>37</v>
      </c>
    </row>
    <row r="6" spans="1:12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9.5" customHeight="1" x14ac:dyDescent="0.3">
      <c r="A7" s="579" t="s">
        <v>39</v>
      </c>
      <c r="B7" s="78"/>
      <c r="C7" s="78"/>
      <c r="D7" s="78"/>
      <c r="E7" s="78"/>
      <c r="F7" s="78"/>
      <c r="G7" s="78"/>
      <c r="H7" s="78"/>
      <c r="I7" s="78"/>
      <c r="J7" s="78"/>
      <c r="K7" s="75"/>
    </row>
    <row r="8" spans="1:12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12.75" customHeight="1" x14ac:dyDescent="0.2">
      <c r="A9" s="80" t="s">
        <v>246</v>
      </c>
      <c r="B9" s="534" t="s">
        <v>13</v>
      </c>
      <c r="C9" s="534" t="s">
        <v>13</v>
      </c>
      <c r="D9" s="534" t="s">
        <v>13</v>
      </c>
      <c r="E9" s="534" t="s">
        <v>13</v>
      </c>
      <c r="F9" s="534" t="s">
        <v>13</v>
      </c>
      <c r="G9" s="534" t="s">
        <v>13</v>
      </c>
      <c r="H9" s="534">
        <v>787.83242416381836</v>
      </c>
      <c r="I9" s="534" t="s">
        <v>13</v>
      </c>
      <c r="J9" s="547" t="s">
        <v>13</v>
      </c>
      <c r="K9" s="547" t="s">
        <v>13</v>
      </c>
      <c r="L9" s="546">
        <v>787.83242416381836</v>
      </c>
    </row>
    <row r="10" spans="1:12" ht="12.75" customHeight="1" x14ac:dyDescent="0.2">
      <c r="A10" s="80" t="s">
        <v>82</v>
      </c>
      <c r="B10" s="534" t="s">
        <v>13</v>
      </c>
      <c r="C10" s="534" t="s">
        <v>13</v>
      </c>
      <c r="D10" s="534" t="s">
        <v>13</v>
      </c>
      <c r="E10" s="534">
        <v>4732.0199222564697</v>
      </c>
      <c r="F10" s="534" t="s">
        <v>13</v>
      </c>
      <c r="G10" s="534" t="s">
        <v>13</v>
      </c>
      <c r="H10" s="534">
        <v>5732.7448539733887</v>
      </c>
      <c r="I10" s="534" t="s">
        <v>13</v>
      </c>
      <c r="J10" s="547" t="s">
        <v>13</v>
      </c>
      <c r="K10" s="547">
        <v>7640.9065074920654</v>
      </c>
      <c r="L10" s="546">
        <v>18105.671283721924</v>
      </c>
    </row>
    <row r="11" spans="1:12" ht="12.75" customHeight="1" x14ac:dyDescent="0.2">
      <c r="A11" s="80" t="s">
        <v>84</v>
      </c>
      <c r="B11" s="534" t="s">
        <v>13</v>
      </c>
      <c r="C11" s="534">
        <v>2931.385555267334</v>
      </c>
      <c r="D11" s="534">
        <v>239.31674194335938</v>
      </c>
      <c r="E11" s="534" t="s">
        <v>13</v>
      </c>
      <c r="F11" s="534" t="s">
        <v>13</v>
      </c>
      <c r="G11" s="534" t="s">
        <v>13</v>
      </c>
      <c r="H11" s="534" t="s">
        <v>13</v>
      </c>
      <c r="I11" s="534" t="s">
        <v>13</v>
      </c>
      <c r="J11" s="547" t="s">
        <v>13</v>
      </c>
      <c r="K11" s="547" t="s">
        <v>13</v>
      </c>
      <c r="L11" s="546">
        <v>3170.7022972106934</v>
      </c>
    </row>
    <row r="12" spans="1:12" ht="12.75" customHeight="1" x14ac:dyDescent="0.2">
      <c r="A12" s="79" t="s">
        <v>176</v>
      </c>
      <c r="B12" s="534" t="s">
        <v>13</v>
      </c>
      <c r="C12" s="532" t="s">
        <v>13</v>
      </c>
      <c r="D12" s="532" t="s">
        <v>13</v>
      </c>
      <c r="E12" s="532" t="s">
        <v>13</v>
      </c>
      <c r="F12" s="532" t="s">
        <v>13</v>
      </c>
      <c r="G12" s="532" t="s">
        <v>13</v>
      </c>
      <c r="H12" s="532" t="s">
        <v>13</v>
      </c>
      <c r="I12" s="532" t="s">
        <v>13</v>
      </c>
      <c r="J12" s="545" t="s">
        <v>13</v>
      </c>
      <c r="K12" s="545">
        <v>835.48469543457031</v>
      </c>
      <c r="L12" s="546">
        <v>835.48469543457031</v>
      </c>
    </row>
    <row r="13" spans="1:12" ht="12.75" customHeight="1" x14ac:dyDescent="0.2">
      <c r="A13" s="80" t="s">
        <v>85</v>
      </c>
      <c r="B13" s="534" t="s">
        <v>13</v>
      </c>
      <c r="C13" s="534" t="s">
        <v>13</v>
      </c>
      <c r="D13" s="534" t="s">
        <v>13</v>
      </c>
      <c r="E13" s="534" t="s">
        <v>13</v>
      </c>
      <c r="F13" s="534" t="s">
        <v>13</v>
      </c>
      <c r="G13" s="534" t="s">
        <v>13</v>
      </c>
      <c r="H13" s="534" t="s">
        <v>13</v>
      </c>
      <c r="I13" s="534" t="s">
        <v>13</v>
      </c>
      <c r="J13" s="547">
        <v>47.786369323730469</v>
      </c>
      <c r="K13" s="547" t="s">
        <v>13</v>
      </c>
      <c r="L13" s="546">
        <v>47.786369323730469</v>
      </c>
    </row>
    <row r="14" spans="1:12" ht="12.75" customHeight="1" x14ac:dyDescent="0.2">
      <c r="A14" s="79" t="s">
        <v>86</v>
      </c>
      <c r="B14" s="532" t="s">
        <v>13</v>
      </c>
      <c r="C14" s="532">
        <v>1321.9062728881836</v>
      </c>
      <c r="D14" s="532" t="s">
        <v>13</v>
      </c>
      <c r="E14" s="532" t="s">
        <v>13</v>
      </c>
      <c r="F14" s="532" t="s">
        <v>13</v>
      </c>
      <c r="G14" s="532" t="s">
        <v>13</v>
      </c>
      <c r="H14" s="532" t="s">
        <v>13</v>
      </c>
      <c r="I14" s="532" t="s">
        <v>13</v>
      </c>
      <c r="J14" s="545" t="s">
        <v>13</v>
      </c>
      <c r="K14" s="545" t="s">
        <v>13</v>
      </c>
      <c r="L14" s="546">
        <v>1321.9062728881836</v>
      </c>
    </row>
    <row r="15" spans="1:12" ht="12.75" customHeight="1" x14ac:dyDescent="0.2">
      <c r="A15" s="80" t="s">
        <v>87</v>
      </c>
      <c r="B15" s="534" t="s">
        <v>13</v>
      </c>
      <c r="C15" s="534" t="s">
        <v>13</v>
      </c>
      <c r="D15" s="534" t="s">
        <v>13</v>
      </c>
      <c r="E15" s="534" t="s">
        <v>13</v>
      </c>
      <c r="F15" s="534">
        <v>25.737281799316406</v>
      </c>
      <c r="G15" s="534" t="s">
        <v>13</v>
      </c>
      <c r="H15" s="534" t="s">
        <v>13</v>
      </c>
      <c r="I15" s="534" t="s">
        <v>13</v>
      </c>
      <c r="J15" s="547" t="s">
        <v>13</v>
      </c>
      <c r="K15" s="547" t="s">
        <v>13</v>
      </c>
      <c r="L15" s="546">
        <v>25.737281799316406</v>
      </c>
    </row>
    <row r="16" spans="1:12" ht="12.75" customHeight="1" x14ac:dyDescent="0.2">
      <c r="A16" s="80" t="s">
        <v>88</v>
      </c>
      <c r="B16" s="534" t="s">
        <v>13</v>
      </c>
      <c r="C16" s="534" t="s">
        <v>13</v>
      </c>
      <c r="D16" s="534" t="s">
        <v>13</v>
      </c>
      <c r="E16" s="534">
        <v>4081.0970001220703</v>
      </c>
      <c r="F16" s="534">
        <v>570.06936645507813</v>
      </c>
      <c r="G16" s="534" t="s">
        <v>13</v>
      </c>
      <c r="H16" s="534">
        <v>4462.8355560302734</v>
      </c>
      <c r="I16" s="534">
        <v>121.51798248291016</v>
      </c>
      <c r="J16" s="547">
        <v>448.88609313964844</v>
      </c>
      <c r="K16" s="547">
        <v>3802.0667266845703</v>
      </c>
      <c r="L16" s="546">
        <v>13486.472724914551</v>
      </c>
    </row>
    <row r="17" spans="1:12" ht="12.75" customHeight="1" x14ac:dyDescent="0.2">
      <c r="A17" s="80" t="s">
        <v>89</v>
      </c>
      <c r="B17" s="534" t="s">
        <v>13</v>
      </c>
      <c r="C17" s="532" t="s">
        <v>13</v>
      </c>
      <c r="D17" s="534" t="s">
        <v>13</v>
      </c>
      <c r="E17" s="534">
        <v>438.03842163085938</v>
      </c>
      <c r="F17" s="532">
        <v>111.09754943847656</v>
      </c>
      <c r="G17" s="532" t="s">
        <v>13</v>
      </c>
      <c r="H17" s="532">
        <v>722.37681198120117</v>
      </c>
      <c r="I17" s="534" t="s">
        <v>13</v>
      </c>
      <c r="J17" s="547" t="s">
        <v>13</v>
      </c>
      <c r="K17" s="547">
        <v>47.894237518310547</v>
      </c>
      <c r="L17" s="546">
        <v>1319.4070205688477</v>
      </c>
    </row>
    <row r="18" spans="1:12" ht="12.75" customHeight="1" x14ac:dyDescent="0.2">
      <c r="A18" s="80" t="s">
        <v>90</v>
      </c>
      <c r="B18" s="534" t="s">
        <v>13</v>
      </c>
      <c r="C18" s="534" t="s">
        <v>13</v>
      </c>
      <c r="D18" s="534" t="s">
        <v>13</v>
      </c>
      <c r="E18" s="534" t="s">
        <v>13</v>
      </c>
      <c r="F18" s="534" t="s">
        <v>13</v>
      </c>
      <c r="G18" s="534" t="s">
        <v>13</v>
      </c>
      <c r="H18" s="534">
        <v>278.15753173828125</v>
      </c>
      <c r="I18" s="534" t="s">
        <v>13</v>
      </c>
      <c r="J18" s="547" t="s">
        <v>13</v>
      </c>
      <c r="K18" s="547" t="s">
        <v>13</v>
      </c>
      <c r="L18" s="546">
        <v>278.15753173828125</v>
      </c>
    </row>
    <row r="19" spans="1:12" ht="12.75" customHeight="1" x14ac:dyDescent="0.2">
      <c r="A19" s="80" t="s">
        <v>91</v>
      </c>
      <c r="B19" s="534" t="s">
        <v>13</v>
      </c>
      <c r="C19" s="534" t="s">
        <v>13</v>
      </c>
      <c r="D19" s="534" t="s">
        <v>13</v>
      </c>
      <c r="E19" s="534">
        <v>845.1533203125</v>
      </c>
      <c r="F19" s="534">
        <v>174.99581909179688</v>
      </c>
      <c r="G19" s="534">
        <v>519.58419799804688</v>
      </c>
      <c r="H19" s="534">
        <v>100.53539276123047</v>
      </c>
      <c r="I19" s="534">
        <v>175.00114440917969</v>
      </c>
      <c r="J19" s="547">
        <v>243.69101715087891</v>
      </c>
      <c r="K19" s="547">
        <v>3107.5753746032715</v>
      </c>
      <c r="L19" s="546">
        <v>5166.5362663269043</v>
      </c>
    </row>
    <row r="20" spans="1:12" ht="12.75" customHeight="1" x14ac:dyDescent="0.2">
      <c r="A20" s="80" t="s">
        <v>92</v>
      </c>
      <c r="B20" s="534" t="s">
        <v>13</v>
      </c>
      <c r="C20" s="532" t="s">
        <v>13</v>
      </c>
      <c r="D20" s="534" t="s">
        <v>13</v>
      </c>
      <c r="E20" s="534">
        <v>3602.03662109375</v>
      </c>
      <c r="F20" s="532" t="s">
        <v>13</v>
      </c>
      <c r="G20" s="532">
        <v>76.481315612792969</v>
      </c>
      <c r="H20" s="532">
        <v>1673.6735343933105</v>
      </c>
      <c r="I20" s="534" t="s">
        <v>13</v>
      </c>
      <c r="J20" s="547" t="s">
        <v>13</v>
      </c>
      <c r="K20" s="547">
        <v>251.29786682128906</v>
      </c>
      <c r="L20" s="546">
        <v>5603.4893379211426</v>
      </c>
    </row>
    <row r="21" spans="1:12" ht="12.75" customHeight="1" x14ac:dyDescent="0.2">
      <c r="A21" s="80" t="s">
        <v>93</v>
      </c>
      <c r="B21" s="534" t="s">
        <v>13</v>
      </c>
      <c r="C21" s="534" t="s">
        <v>13</v>
      </c>
      <c r="D21" s="534" t="s">
        <v>13</v>
      </c>
      <c r="E21" s="534">
        <v>696.5760498046875</v>
      </c>
      <c r="F21" s="534" t="s">
        <v>13</v>
      </c>
      <c r="G21" s="534" t="s">
        <v>13</v>
      </c>
      <c r="H21" s="534">
        <v>491.06108856201172</v>
      </c>
      <c r="I21" s="534">
        <v>168.38701248168945</v>
      </c>
      <c r="J21" s="547" t="s">
        <v>13</v>
      </c>
      <c r="K21" s="547">
        <v>275.52442169189453</v>
      </c>
      <c r="L21" s="546">
        <v>1631.5485725402832</v>
      </c>
    </row>
    <row r="22" spans="1:12" ht="12.75" customHeight="1" x14ac:dyDescent="0.2">
      <c r="A22" s="80" t="s">
        <v>94</v>
      </c>
      <c r="B22" s="534">
        <v>46.619277954101563</v>
      </c>
      <c r="C22" s="534" t="s">
        <v>13</v>
      </c>
      <c r="D22" s="534" t="s">
        <v>13</v>
      </c>
      <c r="E22" s="534">
        <v>934.54519271850586</v>
      </c>
      <c r="F22" s="534">
        <v>174.99581909179688</v>
      </c>
      <c r="G22" s="534" t="s">
        <v>13</v>
      </c>
      <c r="H22" s="534">
        <v>138.24628067016602</v>
      </c>
      <c r="I22" s="534">
        <v>293.04621124267578</v>
      </c>
      <c r="J22" s="547">
        <v>123.73256683349609</v>
      </c>
      <c r="K22" s="547">
        <v>2033.1540508270264</v>
      </c>
      <c r="L22" s="546">
        <v>3744.3393993377686</v>
      </c>
    </row>
    <row r="23" spans="1:12" ht="12.75" customHeight="1" x14ac:dyDescent="0.2">
      <c r="A23" s="80" t="s">
        <v>95</v>
      </c>
      <c r="B23" s="534" t="s">
        <v>13</v>
      </c>
      <c r="C23" s="534" t="s">
        <v>13</v>
      </c>
      <c r="D23" s="534" t="s">
        <v>13</v>
      </c>
      <c r="E23" s="534">
        <v>681.76352310180664</v>
      </c>
      <c r="F23" s="532" t="s">
        <v>13</v>
      </c>
      <c r="G23" s="532" t="s">
        <v>13</v>
      </c>
      <c r="H23" s="534">
        <v>1067.4472999572754</v>
      </c>
      <c r="I23" s="534" t="s">
        <v>13</v>
      </c>
      <c r="J23" s="547" t="s">
        <v>13</v>
      </c>
      <c r="K23" s="547" t="s">
        <v>13</v>
      </c>
      <c r="L23" s="546">
        <v>1749.210823059082</v>
      </c>
    </row>
    <row r="24" spans="1:12" ht="12.75" customHeight="1" x14ac:dyDescent="0.2">
      <c r="A24" s="80" t="s">
        <v>96</v>
      </c>
      <c r="B24" s="534" t="s">
        <v>13</v>
      </c>
      <c r="C24" s="534" t="s">
        <v>13</v>
      </c>
      <c r="D24" s="534" t="s">
        <v>13</v>
      </c>
      <c r="E24" s="534">
        <v>312.52593994140625</v>
      </c>
      <c r="F24" s="534">
        <v>256.9276123046875</v>
      </c>
      <c r="G24" s="534" t="s">
        <v>13</v>
      </c>
      <c r="H24" s="534" t="s">
        <v>13</v>
      </c>
      <c r="I24" s="534">
        <v>79.85321044921875</v>
      </c>
      <c r="J24" s="547" t="s">
        <v>13</v>
      </c>
      <c r="K24" s="547">
        <v>266.50030517578125</v>
      </c>
      <c r="L24" s="546">
        <v>915.80706787109375</v>
      </c>
    </row>
    <row r="25" spans="1:12" ht="3.75" customHeight="1" x14ac:dyDescent="0.2">
      <c r="A25" s="68"/>
      <c r="B25" s="548"/>
      <c r="C25" s="548"/>
      <c r="D25" s="549"/>
      <c r="E25" s="549"/>
      <c r="F25" s="549"/>
      <c r="G25" s="549"/>
      <c r="H25" s="549"/>
      <c r="I25" s="549"/>
      <c r="J25" s="549"/>
      <c r="K25" s="549"/>
      <c r="L25" s="549"/>
    </row>
    <row r="26" spans="1:12" x14ac:dyDescent="0.2">
      <c r="A26" s="452" t="s">
        <v>97</v>
      </c>
      <c r="B26" s="550">
        <v>93.238555908203125</v>
      </c>
      <c r="C26" s="550">
        <v>32329.410617828369</v>
      </c>
      <c r="D26" s="550">
        <v>5414.5177001953125</v>
      </c>
      <c r="E26" s="550">
        <v>25263.949285507202</v>
      </c>
      <c r="F26" s="550">
        <v>1424.9209976196289</v>
      </c>
      <c r="G26" s="550">
        <v>672.54682922363281</v>
      </c>
      <c r="H26" s="550">
        <v>25910.898826599121</v>
      </c>
      <c r="I26" s="550">
        <v>1237.0750312805176</v>
      </c>
      <c r="J26" s="551">
        <v>1572.3278198242188</v>
      </c>
      <c r="K26" s="551">
        <v>32114.945888519287</v>
      </c>
      <c r="L26" s="551">
        <v>126033.83155250549</v>
      </c>
    </row>
    <row r="27" spans="1:12" x14ac:dyDescent="0.2">
      <c r="A27" s="68"/>
      <c r="B27" s="82"/>
      <c r="C27" s="82"/>
    </row>
    <row r="28" spans="1:12" x14ac:dyDescent="0.2">
      <c r="A28" s="68"/>
      <c r="B28" s="82"/>
      <c r="C28" s="82"/>
    </row>
    <row r="29" spans="1:12" x14ac:dyDescent="0.2">
      <c r="A29" s="68"/>
      <c r="B29" s="82"/>
      <c r="C29" s="82"/>
    </row>
    <row r="30" spans="1:12" x14ac:dyDescent="0.2">
      <c r="A30" s="68"/>
      <c r="B30" s="82"/>
      <c r="C30" s="82"/>
    </row>
    <row r="31" spans="1:12" x14ac:dyDescent="0.2">
      <c r="A31" s="68"/>
      <c r="B31" s="82"/>
      <c r="C31" s="82"/>
    </row>
    <row r="32" spans="1:12" x14ac:dyDescent="0.2">
      <c r="A32" s="68"/>
      <c r="B32" s="82"/>
      <c r="C32" s="82"/>
    </row>
    <row r="33" spans="1:3" x14ac:dyDescent="0.2">
      <c r="A33" s="68"/>
      <c r="B33" s="82"/>
      <c r="C33" s="82"/>
    </row>
    <row r="34" spans="1:3" x14ac:dyDescent="0.2">
      <c r="A34" s="68"/>
      <c r="B34" s="82"/>
      <c r="C34" s="82"/>
    </row>
    <row r="35" spans="1:3" x14ac:dyDescent="0.2">
      <c r="A35" s="68"/>
      <c r="B35" s="82"/>
      <c r="C35" s="82"/>
    </row>
    <row r="36" spans="1:3" x14ac:dyDescent="0.2">
      <c r="A36" s="68"/>
      <c r="B36" s="82"/>
      <c r="C36" s="82"/>
    </row>
    <row r="37" spans="1:3" x14ac:dyDescent="0.2">
      <c r="A37" s="68"/>
      <c r="B37" s="82"/>
      <c r="C37" s="82"/>
    </row>
    <row r="38" spans="1:3" x14ac:dyDescent="0.2">
      <c r="A38" s="68"/>
      <c r="B38" s="82"/>
      <c r="C38" s="82"/>
    </row>
    <row r="39" spans="1:3" x14ac:dyDescent="0.2">
      <c r="A39" s="68"/>
      <c r="B39" s="82"/>
      <c r="C39" s="82"/>
    </row>
    <row r="40" spans="1:3" x14ac:dyDescent="0.2">
      <c r="A40" s="68"/>
      <c r="B40" s="82"/>
      <c r="C40" s="82"/>
    </row>
    <row r="41" spans="1:3" x14ac:dyDescent="0.2">
      <c r="A41" s="68"/>
      <c r="B41" s="82"/>
      <c r="C41" s="82"/>
    </row>
    <row r="42" spans="1:3" x14ac:dyDescent="0.2">
      <c r="A42" s="68"/>
      <c r="B42" s="82"/>
      <c r="C42" s="82"/>
    </row>
    <row r="43" spans="1:3" x14ac:dyDescent="0.2">
      <c r="A43" s="68"/>
      <c r="B43" s="82"/>
      <c r="C43" s="82"/>
    </row>
    <row r="44" spans="1:3" ht="15" x14ac:dyDescent="0.3">
      <c r="A44" s="83"/>
      <c r="B44" s="84"/>
      <c r="C44" s="84"/>
    </row>
    <row r="45" spans="1:3" ht="15" x14ac:dyDescent="0.3">
      <c r="A45" s="83"/>
      <c r="B45" s="84"/>
      <c r="C45" s="84"/>
    </row>
    <row r="46" spans="1:3" ht="15" x14ac:dyDescent="0.3">
      <c r="A46" s="83"/>
      <c r="B46" s="84"/>
      <c r="C46" s="84"/>
    </row>
    <row r="47" spans="1:3" ht="15" x14ac:dyDescent="0.3">
      <c r="A47" s="83"/>
      <c r="B47" s="84"/>
      <c r="C47" s="84"/>
    </row>
    <row r="48" spans="1:3" ht="15" x14ac:dyDescent="0.3">
      <c r="A48" s="83"/>
      <c r="B48" s="84"/>
      <c r="C48" s="84"/>
    </row>
    <row r="49" spans="1:3" x14ac:dyDescent="0.2">
      <c r="A49" s="68"/>
      <c r="B49" s="82"/>
      <c r="C49" s="82"/>
    </row>
    <row r="50" spans="1:3" x14ac:dyDescent="0.2">
      <c r="A50" s="68"/>
      <c r="B50" s="82"/>
      <c r="C50" s="82"/>
    </row>
    <row r="51" spans="1:3" x14ac:dyDescent="0.2">
      <c r="A51" s="68"/>
      <c r="B51" s="82"/>
      <c r="C51" s="82"/>
    </row>
    <row r="52" spans="1:3" x14ac:dyDescent="0.2">
      <c r="A52" s="68"/>
    </row>
    <row r="53" spans="1:3" x14ac:dyDescent="0.2">
      <c r="A53" s="68"/>
    </row>
    <row r="54" spans="1:3" x14ac:dyDescent="0.2">
      <c r="A54" s="68"/>
    </row>
    <row r="55" spans="1:3" x14ac:dyDescent="0.2">
      <c r="A55" s="68"/>
    </row>
    <row r="57" spans="1:3" x14ac:dyDescent="0.2">
      <c r="B57" s="86"/>
      <c r="C57" s="86"/>
    </row>
    <row r="58" spans="1:3" x14ac:dyDescent="0.2">
      <c r="A58" s="68"/>
      <c r="B58" s="82"/>
      <c r="C58" s="82"/>
    </row>
    <row r="59" spans="1:3" x14ac:dyDescent="0.2">
      <c r="A59" s="68"/>
      <c r="B59" s="82"/>
      <c r="C59" s="82"/>
    </row>
    <row r="60" spans="1:3" x14ac:dyDescent="0.2">
      <c r="A60" s="68"/>
      <c r="B60" s="82"/>
      <c r="C60" s="82"/>
    </row>
    <row r="61" spans="1:3" x14ac:dyDescent="0.2">
      <c r="A61" s="68"/>
      <c r="B61" s="82"/>
      <c r="C61" s="82"/>
    </row>
    <row r="62" spans="1:3" x14ac:dyDescent="0.2">
      <c r="A62" s="68"/>
      <c r="B62" s="82"/>
      <c r="C62" s="82"/>
    </row>
    <row r="63" spans="1:3" x14ac:dyDescent="0.2">
      <c r="A63" s="68"/>
      <c r="B63" s="82"/>
      <c r="C63" s="82"/>
    </row>
    <row r="64" spans="1:3" x14ac:dyDescent="0.2">
      <c r="A64" s="68"/>
      <c r="B64" s="82"/>
      <c r="C64" s="82"/>
    </row>
    <row r="65" spans="1:3" x14ac:dyDescent="0.2">
      <c r="A65" s="68"/>
      <c r="B65" s="82"/>
      <c r="C65" s="82"/>
    </row>
    <row r="66" spans="1:3" x14ac:dyDescent="0.2">
      <c r="A66" s="68"/>
      <c r="B66" s="82"/>
      <c r="C66" s="82"/>
    </row>
    <row r="67" spans="1:3" x14ac:dyDescent="0.2">
      <c r="A67" s="68"/>
      <c r="B67" s="82"/>
      <c r="C67" s="82"/>
    </row>
    <row r="68" spans="1:3" x14ac:dyDescent="0.2">
      <c r="A68" s="68"/>
      <c r="B68" s="82"/>
      <c r="C68" s="82"/>
    </row>
    <row r="69" spans="1:3" x14ac:dyDescent="0.2">
      <c r="A69" s="68"/>
      <c r="B69" s="82"/>
      <c r="C69" s="82"/>
    </row>
    <row r="70" spans="1:3" x14ac:dyDescent="0.2">
      <c r="A70" s="68"/>
      <c r="B70" s="82"/>
      <c r="C70" s="82"/>
    </row>
    <row r="71" spans="1:3" x14ac:dyDescent="0.2">
      <c r="A71" s="68"/>
      <c r="B71" s="82"/>
      <c r="C71" s="82"/>
    </row>
    <row r="72" spans="1:3" x14ac:dyDescent="0.2">
      <c r="A72" s="68"/>
      <c r="B72" s="82"/>
      <c r="C72" s="82"/>
    </row>
    <row r="73" spans="1:3" x14ac:dyDescent="0.2">
      <c r="A73" s="68"/>
      <c r="B73" s="82"/>
      <c r="C73" s="82"/>
    </row>
    <row r="74" spans="1:3" x14ac:dyDescent="0.2">
      <c r="A74" s="68"/>
      <c r="B74" s="82"/>
      <c r="C74" s="82"/>
    </row>
    <row r="75" spans="1:3" x14ac:dyDescent="0.2">
      <c r="A75" s="68"/>
    </row>
    <row r="76" spans="1:3" x14ac:dyDescent="0.2">
      <c r="A76" s="68"/>
    </row>
    <row r="77" spans="1:3" x14ac:dyDescent="0.2">
      <c r="A77" s="68"/>
    </row>
    <row r="78" spans="1:3" x14ac:dyDescent="0.2">
      <c r="A78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</sheetData>
  <mergeCells count="1">
    <mergeCell ref="B3:K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  <pageSetUpPr fitToPage="1"/>
  </sheetPr>
  <dimension ref="A1:L178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54.42578125" style="3" customWidth="1"/>
    <col min="2" max="2" width="7.7109375" style="3" customWidth="1"/>
    <col min="3" max="3" width="10.7109375" style="3" customWidth="1"/>
    <col min="4" max="6" width="7.7109375" style="3" customWidth="1"/>
    <col min="7" max="7" width="10.28515625" style="3" customWidth="1"/>
    <col min="8" max="8" width="9.7109375" style="3" customWidth="1"/>
    <col min="9" max="10" width="7.7109375" style="3" customWidth="1"/>
    <col min="11" max="11" width="10.7109375" style="3" customWidth="1"/>
    <col min="12" max="12" width="7.7109375" style="3" customWidth="1"/>
    <col min="13" max="16384" width="9.140625" style="3"/>
  </cols>
  <sheetData>
    <row r="1" spans="1:12" ht="15" customHeight="1" x14ac:dyDescent="0.2">
      <c r="A1" s="43" t="s">
        <v>340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689"/>
      <c r="K3" s="689"/>
      <c r="L3" s="73"/>
    </row>
    <row r="4" spans="1:12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39" customHeight="1" x14ac:dyDescent="0.2">
      <c r="A5" s="449" t="s">
        <v>53</v>
      </c>
      <c r="B5" s="450" t="s">
        <v>25</v>
      </c>
      <c r="C5" s="441" t="s">
        <v>32</v>
      </c>
      <c r="D5" s="450" t="s">
        <v>27</v>
      </c>
      <c r="E5" s="450" t="s">
        <v>28</v>
      </c>
      <c r="F5" s="450" t="s">
        <v>29</v>
      </c>
      <c r="G5" s="450" t="s">
        <v>30</v>
      </c>
      <c r="H5" s="450" t="s">
        <v>33</v>
      </c>
      <c r="I5" s="450" t="s">
        <v>34</v>
      </c>
      <c r="J5" s="450" t="s">
        <v>35</v>
      </c>
      <c r="K5" s="450" t="s">
        <v>36</v>
      </c>
      <c r="L5" s="451" t="s">
        <v>37</v>
      </c>
    </row>
    <row r="6" spans="1:12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9.5" customHeight="1" x14ac:dyDescent="0.3">
      <c r="A7" s="579" t="s">
        <v>40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12.75" customHeight="1" x14ac:dyDescent="0.2">
      <c r="A9" s="87" t="s">
        <v>247</v>
      </c>
      <c r="B9" s="532" t="s">
        <v>13</v>
      </c>
      <c r="C9" s="532" t="s">
        <v>13</v>
      </c>
      <c r="D9" s="532" t="s">
        <v>13</v>
      </c>
      <c r="E9" s="532">
        <v>584.05126953125</v>
      </c>
      <c r="F9" s="532" t="s">
        <v>13</v>
      </c>
      <c r="G9" s="532" t="s">
        <v>13</v>
      </c>
      <c r="H9" s="532" t="s">
        <v>13</v>
      </c>
      <c r="I9" s="532" t="s">
        <v>13</v>
      </c>
      <c r="J9" s="532" t="s">
        <v>13</v>
      </c>
      <c r="K9" s="532" t="s">
        <v>13</v>
      </c>
      <c r="L9" s="546">
        <v>584.05126953125</v>
      </c>
    </row>
    <row r="10" spans="1:12" ht="12.75" customHeight="1" x14ac:dyDescent="0.2">
      <c r="A10" s="88" t="s">
        <v>98</v>
      </c>
      <c r="B10" s="534" t="s">
        <v>13</v>
      </c>
      <c r="C10" s="534" t="s">
        <v>13</v>
      </c>
      <c r="D10" s="534" t="s">
        <v>13</v>
      </c>
      <c r="E10" s="534" t="s">
        <v>13</v>
      </c>
      <c r="F10" s="534" t="s">
        <v>13</v>
      </c>
      <c r="G10" s="534" t="s">
        <v>13</v>
      </c>
      <c r="H10" s="534" t="s">
        <v>13</v>
      </c>
      <c r="I10" s="534" t="s">
        <v>13</v>
      </c>
      <c r="J10" s="534" t="s">
        <v>13</v>
      </c>
      <c r="K10" s="534">
        <v>448.20623779296875</v>
      </c>
      <c r="L10" s="546">
        <v>448.20623779296875</v>
      </c>
    </row>
    <row r="11" spans="1:12" ht="12.75" customHeight="1" x14ac:dyDescent="0.2">
      <c r="A11" s="88" t="s">
        <v>341</v>
      </c>
      <c r="B11" s="534" t="s">
        <v>13</v>
      </c>
      <c r="C11" s="534" t="s">
        <v>13</v>
      </c>
      <c r="D11" s="534" t="s">
        <v>13</v>
      </c>
      <c r="E11" s="534" t="s">
        <v>13</v>
      </c>
      <c r="F11" s="534" t="s">
        <v>13</v>
      </c>
      <c r="G11" s="534" t="s">
        <v>13</v>
      </c>
      <c r="H11" s="534" t="s">
        <v>13</v>
      </c>
      <c r="I11" s="534" t="s">
        <v>13</v>
      </c>
      <c r="J11" s="534">
        <v>96.15167236328125</v>
      </c>
      <c r="K11" s="534" t="s">
        <v>13</v>
      </c>
      <c r="L11" s="546">
        <v>96.15167236328125</v>
      </c>
    </row>
    <row r="12" spans="1:12" ht="12.75" customHeight="1" x14ac:dyDescent="0.2">
      <c r="A12" s="88" t="s">
        <v>342</v>
      </c>
      <c r="B12" s="534" t="s">
        <v>13</v>
      </c>
      <c r="C12" s="534" t="s">
        <v>13</v>
      </c>
      <c r="D12" s="534" t="s">
        <v>13</v>
      </c>
      <c r="E12" s="534" t="s">
        <v>13</v>
      </c>
      <c r="F12" s="534" t="s">
        <v>13</v>
      </c>
      <c r="G12" s="534" t="s">
        <v>13</v>
      </c>
      <c r="H12" s="534" t="s">
        <v>13</v>
      </c>
      <c r="I12" s="534" t="s">
        <v>13</v>
      </c>
      <c r="J12" s="534">
        <v>96.15167236328125</v>
      </c>
      <c r="K12" s="534" t="s">
        <v>13</v>
      </c>
      <c r="L12" s="546">
        <v>96.15167236328125</v>
      </c>
    </row>
    <row r="13" spans="1:12" ht="12.75" customHeight="1" x14ac:dyDescent="0.2">
      <c r="A13" s="88" t="s">
        <v>99</v>
      </c>
      <c r="B13" s="534" t="s">
        <v>13</v>
      </c>
      <c r="C13" s="534">
        <v>3435.3322830200195</v>
      </c>
      <c r="D13" s="534">
        <v>528.4832763671875</v>
      </c>
      <c r="E13" s="534" t="s">
        <v>13</v>
      </c>
      <c r="F13" s="534" t="s">
        <v>13</v>
      </c>
      <c r="G13" s="534" t="s">
        <v>13</v>
      </c>
      <c r="H13" s="534" t="s">
        <v>13</v>
      </c>
      <c r="I13" s="534" t="s">
        <v>13</v>
      </c>
      <c r="J13" s="534" t="s">
        <v>13</v>
      </c>
      <c r="K13" s="534" t="s">
        <v>13</v>
      </c>
      <c r="L13" s="546">
        <v>3963.815559387207</v>
      </c>
    </row>
    <row r="14" spans="1:12" ht="12.75" customHeight="1" x14ac:dyDescent="0.2">
      <c r="A14" s="88" t="s">
        <v>100</v>
      </c>
      <c r="B14" s="534" t="s">
        <v>13</v>
      </c>
      <c r="C14" s="534" t="s">
        <v>13</v>
      </c>
      <c r="D14" s="534" t="s">
        <v>13</v>
      </c>
      <c r="E14" s="534" t="s">
        <v>13</v>
      </c>
      <c r="F14" s="534" t="s">
        <v>13</v>
      </c>
      <c r="G14" s="534" t="s">
        <v>13</v>
      </c>
      <c r="H14" s="534" t="s">
        <v>13</v>
      </c>
      <c r="I14" s="534" t="s">
        <v>13</v>
      </c>
      <c r="J14" s="534">
        <v>47.786369323730469</v>
      </c>
      <c r="K14" s="534" t="s">
        <v>13</v>
      </c>
      <c r="L14" s="546">
        <v>47.786369323730469</v>
      </c>
    </row>
    <row r="15" spans="1:12" ht="12.75" customHeight="1" x14ac:dyDescent="0.2">
      <c r="A15" s="88" t="s">
        <v>248</v>
      </c>
      <c r="B15" s="534" t="s">
        <v>13</v>
      </c>
      <c r="C15" s="534" t="s">
        <v>13</v>
      </c>
      <c r="D15" s="534" t="s">
        <v>13</v>
      </c>
      <c r="E15" s="534">
        <v>409.32342529296875</v>
      </c>
      <c r="F15" s="534" t="s">
        <v>13</v>
      </c>
      <c r="G15" s="534" t="s">
        <v>13</v>
      </c>
      <c r="H15" s="534" t="s">
        <v>13</v>
      </c>
      <c r="I15" s="534" t="s">
        <v>13</v>
      </c>
      <c r="J15" s="534" t="s">
        <v>13</v>
      </c>
      <c r="K15" s="534" t="s">
        <v>13</v>
      </c>
      <c r="L15" s="546">
        <v>409.32342529296875</v>
      </c>
    </row>
    <row r="16" spans="1:12" ht="12.75" customHeight="1" x14ac:dyDescent="0.2">
      <c r="A16" s="88" t="s">
        <v>101</v>
      </c>
      <c r="B16" s="534" t="s">
        <v>13</v>
      </c>
      <c r="C16" s="534" t="s">
        <v>13</v>
      </c>
      <c r="D16" s="534" t="s">
        <v>13</v>
      </c>
      <c r="E16" s="534">
        <v>522.218505859375</v>
      </c>
      <c r="F16" s="534" t="s">
        <v>13</v>
      </c>
      <c r="G16" s="534" t="s">
        <v>13</v>
      </c>
      <c r="H16" s="534" t="s">
        <v>13</v>
      </c>
      <c r="I16" s="534" t="s">
        <v>13</v>
      </c>
      <c r="J16" s="534" t="s">
        <v>13</v>
      </c>
      <c r="K16" s="534" t="s">
        <v>13</v>
      </c>
      <c r="L16" s="546">
        <v>522.218505859375</v>
      </c>
    </row>
    <row r="17" spans="1:12" ht="12.75" customHeight="1" x14ac:dyDescent="0.2">
      <c r="A17" s="88" t="s">
        <v>102</v>
      </c>
      <c r="B17" s="534" t="s">
        <v>13</v>
      </c>
      <c r="C17" s="534" t="s">
        <v>13</v>
      </c>
      <c r="D17" s="534" t="s">
        <v>13</v>
      </c>
      <c r="E17" s="534">
        <v>847.04170227050781</v>
      </c>
      <c r="F17" s="534" t="s">
        <v>13</v>
      </c>
      <c r="G17" s="534" t="s">
        <v>13</v>
      </c>
      <c r="H17" s="534" t="s">
        <v>13</v>
      </c>
      <c r="I17" s="534" t="s">
        <v>13</v>
      </c>
      <c r="J17" s="534" t="s">
        <v>13</v>
      </c>
      <c r="K17" s="534">
        <v>128.24626159667969</v>
      </c>
      <c r="L17" s="546">
        <v>975.2879638671875</v>
      </c>
    </row>
    <row r="18" spans="1:12" ht="12.75" customHeight="1" x14ac:dyDescent="0.2">
      <c r="A18" s="88" t="s">
        <v>103</v>
      </c>
      <c r="B18" s="534" t="s">
        <v>13</v>
      </c>
      <c r="C18" s="534" t="s">
        <v>13</v>
      </c>
      <c r="D18" s="534" t="s">
        <v>13</v>
      </c>
      <c r="E18" s="534">
        <v>1208.1042900085449</v>
      </c>
      <c r="F18" s="534" t="s">
        <v>13</v>
      </c>
      <c r="G18" s="534" t="s">
        <v>13</v>
      </c>
      <c r="H18" s="534">
        <v>2096.2157745361328</v>
      </c>
      <c r="I18" s="534">
        <v>59.022533416748047</v>
      </c>
      <c r="J18" s="534" t="s">
        <v>13</v>
      </c>
      <c r="K18" s="534">
        <v>733.7427864074707</v>
      </c>
      <c r="L18" s="546">
        <v>4097.0853843688965</v>
      </c>
    </row>
    <row r="19" spans="1:12" ht="12.75" customHeight="1" x14ac:dyDescent="0.2">
      <c r="A19" s="88" t="s">
        <v>104</v>
      </c>
      <c r="B19" s="534" t="s">
        <v>13</v>
      </c>
      <c r="C19" s="534" t="s">
        <v>13</v>
      </c>
      <c r="D19" s="534" t="s">
        <v>13</v>
      </c>
      <c r="E19" s="534">
        <v>2004.5102348327637</v>
      </c>
      <c r="F19" s="534" t="s">
        <v>13</v>
      </c>
      <c r="G19" s="534">
        <v>76.481315612792969</v>
      </c>
      <c r="H19" s="534">
        <v>2017.7335166931152</v>
      </c>
      <c r="I19" s="534">
        <v>556.20514678955078</v>
      </c>
      <c r="J19" s="534" t="s">
        <v>13</v>
      </c>
      <c r="K19" s="534">
        <v>1750.7401733398438</v>
      </c>
      <c r="L19" s="546">
        <v>6405.6703872680664</v>
      </c>
    </row>
    <row r="20" spans="1:12" ht="12.75" customHeight="1" x14ac:dyDescent="0.2">
      <c r="A20" s="88" t="s">
        <v>343</v>
      </c>
      <c r="B20" s="534" t="s">
        <v>13</v>
      </c>
      <c r="C20" s="534" t="s">
        <v>13</v>
      </c>
      <c r="D20" s="534" t="s">
        <v>13</v>
      </c>
      <c r="E20" s="534" t="s">
        <v>13</v>
      </c>
      <c r="F20" s="534" t="s">
        <v>13</v>
      </c>
      <c r="G20" s="534" t="s">
        <v>13</v>
      </c>
      <c r="H20" s="534">
        <v>114.56679534912109</v>
      </c>
      <c r="I20" s="534" t="s">
        <v>13</v>
      </c>
      <c r="J20" s="534" t="s">
        <v>13</v>
      </c>
      <c r="K20" s="534">
        <v>157.47744750976563</v>
      </c>
      <c r="L20" s="546">
        <v>272.04424285888672</v>
      </c>
    </row>
    <row r="21" spans="1:12" ht="12.75" customHeight="1" x14ac:dyDescent="0.2">
      <c r="A21" s="88" t="s">
        <v>105</v>
      </c>
      <c r="B21" s="534" t="s">
        <v>13</v>
      </c>
      <c r="C21" s="534" t="s">
        <v>13</v>
      </c>
      <c r="D21" s="534" t="s">
        <v>13</v>
      </c>
      <c r="E21" s="534" t="s">
        <v>13</v>
      </c>
      <c r="F21" s="534" t="s">
        <v>13</v>
      </c>
      <c r="G21" s="534" t="s">
        <v>13</v>
      </c>
      <c r="H21" s="534" t="s">
        <v>13</v>
      </c>
      <c r="I21" s="534" t="s">
        <v>13</v>
      </c>
      <c r="J21" s="534" t="s">
        <v>13</v>
      </c>
      <c r="K21" s="534">
        <v>1592.2249355316162</v>
      </c>
      <c r="L21" s="546">
        <v>1592.2249355316162</v>
      </c>
    </row>
    <row r="22" spans="1:12" ht="12.75" customHeight="1" x14ac:dyDescent="0.2">
      <c r="A22" s="88" t="s">
        <v>106</v>
      </c>
      <c r="B22" s="534" t="s">
        <v>13</v>
      </c>
      <c r="C22" s="534" t="s">
        <v>13</v>
      </c>
      <c r="D22" s="534" t="s">
        <v>13</v>
      </c>
      <c r="E22" s="534" t="s">
        <v>13</v>
      </c>
      <c r="F22" s="534" t="s">
        <v>13</v>
      </c>
      <c r="G22" s="534" t="s">
        <v>13</v>
      </c>
      <c r="H22" s="534" t="s">
        <v>13</v>
      </c>
      <c r="I22" s="534" t="s">
        <v>13</v>
      </c>
      <c r="J22" s="534">
        <v>506.46546936035156</v>
      </c>
      <c r="K22" s="534" t="s">
        <v>13</v>
      </c>
      <c r="L22" s="546">
        <v>506.46546936035156</v>
      </c>
    </row>
    <row r="23" spans="1:12" ht="12.75" customHeight="1" x14ac:dyDescent="0.2">
      <c r="A23" s="88" t="s">
        <v>249</v>
      </c>
      <c r="B23" s="534" t="s">
        <v>13</v>
      </c>
      <c r="C23" s="534" t="s">
        <v>13</v>
      </c>
      <c r="D23" s="534" t="s">
        <v>13</v>
      </c>
      <c r="E23" s="534" t="s">
        <v>13</v>
      </c>
      <c r="F23" s="534" t="s">
        <v>13</v>
      </c>
      <c r="G23" s="534" t="s">
        <v>13</v>
      </c>
      <c r="H23" s="534">
        <v>177.05776977539063</v>
      </c>
      <c r="I23" s="534" t="s">
        <v>13</v>
      </c>
      <c r="J23" s="534" t="s">
        <v>13</v>
      </c>
      <c r="K23" s="534" t="s">
        <v>13</v>
      </c>
      <c r="L23" s="546">
        <v>177.05776977539063</v>
      </c>
    </row>
    <row r="24" spans="1:12" ht="12.75" customHeight="1" x14ac:dyDescent="0.2">
      <c r="A24" s="88" t="s">
        <v>107</v>
      </c>
      <c r="B24" s="534" t="s">
        <v>13</v>
      </c>
      <c r="C24" s="534" t="s">
        <v>13</v>
      </c>
      <c r="D24" s="534" t="s">
        <v>13</v>
      </c>
      <c r="E24" s="534" t="s">
        <v>13</v>
      </c>
      <c r="F24" s="534" t="s">
        <v>13</v>
      </c>
      <c r="G24" s="534" t="s">
        <v>13</v>
      </c>
      <c r="H24" s="534">
        <v>370.607421875</v>
      </c>
      <c r="I24" s="534" t="s">
        <v>13</v>
      </c>
      <c r="J24" s="534" t="s">
        <v>13</v>
      </c>
      <c r="K24" s="534" t="s">
        <v>13</v>
      </c>
      <c r="L24" s="546">
        <v>370.607421875</v>
      </c>
    </row>
    <row r="25" spans="1:12" ht="12.75" customHeight="1" x14ac:dyDescent="0.2">
      <c r="A25" s="88" t="s">
        <v>108</v>
      </c>
      <c r="B25" s="534" t="s">
        <v>13</v>
      </c>
      <c r="C25" s="534" t="s">
        <v>13</v>
      </c>
      <c r="D25" s="534" t="s">
        <v>13</v>
      </c>
      <c r="E25" s="534">
        <v>478.71878051757813</v>
      </c>
      <c r="F25" s="534" t="s">
        <v>13</v>
      </c>
      <c r="G25" s="534" t="s">
        <v>13</v>
      </c>
      <c r="H25" s="534" t="s">
        <v>13</v>
      </c>
      <c r="I25" s="534" t="s">
        <v>13</v>
      </c>
      <c r="J25" s="534" t="s">
        <v>13</v>
      </c>
      <c r="K25" s="534">
        <v>201.06584167480469</v>
      </c>
      <c r="L25" s="546">
        <v>679.78462219238281</v>
      </c>
    </row>
    <row r="26" spans="1:12" ht="12.75" customHeight="1" x14ac:dyDescent="0.2">
      <c r="A26" s="88" t="s">
        <v>109</v>
      </c>
      <c r="B26" s="534" t="s">
        <v>13</v>
      </c>
      <c r="C26" s="534" t="s">
        <v>13</v>
      </c>
      <c r="D26" s="534" t="s">
        <v>13</v>
      </c>
      <c r="E26" s="534">
        <v>3700.4137268066406</v>
      </c>
      <c r="F26" s="534">
        <v>313.14175415039063</v>
      </c>
      <c r="G26" s="534">
        <v>519.58419799804688</v>
      </c>
      <c r="H26" s="534">
        <v>990.97101593017578</v>
      </c>
      <c r="I26" s="534" t="s">
        <v>13</v>
      </c>
      <c r="J26" s="534" t="s">
        <v>13</v>
      </c>
      <c r="K26" s="534">
        <v>2465.5689029693604</v>
      </c>
      <c r="L26" s="546">
        <v>7989.6795978546143</v>
      </c>
    </row>
    <row r="27" spans="1:12" ht="12.75" customHeight="1" x14ac:dyDescent="0.2">
      <c r="A27" s="88" t="s">
        <v>110</v>
      </c>
      <c r="B27" s="534" t="s">
        <v>13</v>
      </c>
      <c r="C27" s="534" t="s">
        <v>13</v>
      </c>
      <c r="D27" s="534" t="s">
        <v>13</v>
      </c>
      <c r="E27" s="534" t="s">
        <v>13</v>
      </c>
      <c r="F27" s="534" t="s">
        <v>13</v>
      </c>
      <c r="G27" s="534" t="s">
        <v>13</v>
      </c>
      <c r="H27" s="534" t="s">
        <v>13</v>
      </c>
      <c r="I27" s="534" t="s">
        <v>13</v>
      </c>
      <c r="J27" s="534" t="s">
        <v>13</v>
      </c>
      <c r="K27" s="534">
        <v>530.84980773925781</v>
      </c>
      <c r="L27" s="546">
        <v>530.84980773925781</v>
      </c>
    </row>
    <row r="28" spans="1:12" ht="12.75" customHeight="1" x14ac:dyDescent="0.2">
      <c r="A28" s="88" t="s">
        <v>111</v>
      </c>
      <c r="B28" s="534" t="s">
        <v>13</v>
      </c>
      <c r="C28" s="534" t="s">
        <v>13</v>
      </c>
      <c r="D28" s="534" t="s">
        <v>13</v>
      </c>
      <c r="E28" s="534">
        <v>401.52801513671875</v>
      </c>
      <c r="F28" s="534" t="s">
        <v>13</v>
      </c>
      <c r="G28" s="534" t="s">
        <v>13</v>
      </c>
      <c r="H28" s="534">
        <v>3115.1565322875977</v>
      </c>
      <c r="I28" s="534" t="s">
        <v>13</v>
      </c>
      <c r="J28" s="534" t="s">
        <v>13</v>
      </c>
      <c r="K28" s="534">
        <v>2253.6540145874023</v>
      </c>
      <c r="L28" s="546">
        <v>5770.3385620117188</v>
      </c>
    </row>
    <row r="29" spans="1:12" ht="12.75" customHeight="1" x14ac:dyDescent="0.2">
      <c r="A29" s="88" t="s">
        <v>112</v>
      </c>
      <c r="B29" s="534" t="s">
        <v>13</v>
      </c>
      <c r="C29" s="534" t="s">
        <v>13</v>
      </c>
      <c r="D29" s="534" t="s">
        <v>13</v>
      </c>
      <c r="E29" s="534" t="s">
        <v>13</v>
      </c>
      <c r="F29" s="534" t="s">
        <v>13</v>
      </c>
      <c r="G29" s="534" t="s">
        <v>13</v>
      </c>
      <c r="H29" s="534">
        <v>744.53543090820313</v>
      </c>
      <c r="I29" s="534" t="s">
        <v>13</v>
      </c>
      <c r="J29" s="534" t="s">
        <v>13</v>
      </c>
      <c r="K29" s="534" t="s">
        <v>13</v>
      </c>
      <c r="L29" s="546">
        <v>744.53543090820313</v>
      </c>
    </row>
    <row r="30" spans="1:12" ht="12.75" customHeight="1" x14ac:dyDescent="0.2">
      <c r="A30" s="88" t="s">
        <v>113</v>
      </c>
      <c r="B30" s="534" t="s">
        <v>13</v>
      </c>
      <c r="C30" s="534" t="s">
        <v>13</v>
      </c>
      <c r="D30" s="534" t="s">
        <v>13</v>
      </c>
      <c r="E30" s="534">
        <v>3562.4442806243896</v>
      </c>
      <c r="F30" s="534">
        <v>136.83483123779297</v>
      </c>
      <c r="G30" s="534" t="s">
        <v>13</v>
      </c>
      <c r="H30" s="534">
        <v>404.20062637329102</v>
      </c>
      <c r="I30" s="534">
        <v>505.86320114135742</v>
      </c>
      <c r="J30" s="534" t="s">
        <v>13</v>
      </c>
      <c r="K30" s="534">
        <v>637.34109497070313</v>
      </c>
      <c r="L30" s="546">
        <v>5246.6840343475342</v>
      </c>
    </row>
    <row r="31" spans="1:12" ht="12.75" customHeight="1" x14ac:dyDescent="0.2">
      <c r="A31" s="88" t="s">
        <v>114</v>
      </c>
      <c r="B31" s="534" t="s">
        <v>13</v>
      </c>
      <c r="C31" s="534" t="s">
        <v>13</v>
      </c>
      <c r="D31" s="534" t="s">
        <v>13</v>
      </c>
      <c r="E31" s="534">
        <v>748.34466552734375</v>
      </c>
      <c r="F31" s="534" t="s">
        <v>13</v>
      </c>
      <c r="G31" s="534" t="s">
        <v>13</v>
      </c>
      <c r="H31" s="534">
        <v>344.95297241210938</v>
      </c>
      <c r="I31" s="534" t="s">
        <v>13</v>
      </c>
      <c r="J31" s="534" t="s">
        <v>13</v>
      </c>
      <c r="K31" s="534">
        <v>49.948543548583984</v>
      </c>
      <c r="L31" s="546">
        <v>1143.2461814880371</v>
      </c>
    </row>
    <row r="32" spans="1:12" ht="12.75" customHeight="1" x14ac:dyDescent="0.2">
      <c r="A32" s="88" t="s">
        <v>115</v>
      </c>
      <c r="B32" s="534" t="s">
        <v>13</v>
      </c>
      <c r="C32" s="534" t="s">
        <v>13</v>
      </c>
      <c r="D32" s="534" t="s">
        <v>13</v>
      </c>
      <c r="E32" s="534" t="s">
        <v>13</v>
      </c>
      <c r="F32" s="534" t="s">
        <v>13</v>
      </c>
      <c r="G32" s="534" t="s">
        <v>13</v>
      </c>
      <c r="H32" s="534">
        <v>128.87377548217773</v>
      </c>
      <c r="I32" s="534" t="s">
        <v>13</v>
      </c>
      <c r="J32" s="534" t="s">
        <v>13</v>
      </c>
      <c r="K32" s="534" t="s">
        <v>13</v>
      </c>
      <c r="L32" s="546">
        <v>128.87377548217773</v>
      </c>
    </row>
    <row r="33" spans="1:12" ht="12.75" customHeight="1" x14ac:dyDescent="0.2">
      <c r="A33" s="88" t="s">
        <v>116</v>
      </c>
      <c r="B33" s="534">
        <v>46.619277954101563</v>
      </c>
      <c r="C33" s="534">
        <v>2048.7198486328125</v>
      </c>
      <c r="D33" s="534">
        <v>717.95022583007813</v>
      </c>
      <c r="E33" s="534">
        <v>4320.0129165649414</v>
      </c>
      <c r="F33" s="534">
        <v>570.06936645507813</v>
      </c>
      <c r="G33" s="534" t="s">
        <v>13</v>
      </c>
      <c r="H33" s="534">
        <v>2355.1663436889648</v>
      </c>
      <c r="I33" s="534">
        <v>446.84066772460938</v>
      </c>
      <c r="J33" s="534">
        <v>678.15693664550781</v>
      </c>
      <c r="K33" s="534">
        <v>869.67942047119141</v>
      </c>
      <c r="L33" s="546">
        <v>12053.215003967285</v>
      </c>
    </row>
    <row r="34" spans="1:12" ht="12.75" customHeight="1" x14ac:dyDescent="0.2">
      <c r="A34" s="88" t="s">
        <v>344</v>
      </c>
      <c r="B34" s="534" t="s">
        <v>13</v>
      </c>
      <c r="C34" s="534" t="s">
        <v>13</v>
      </c>
      <c r="D34" s="534" t="s">
        <v>13</v>
      </c>
      <c r="E34" s="534" t="s">
        <v>13</v>
      </c>
      <c r="F34" s="534" t="s">
        <v>13</v>
      </c>
      <c r="G34" s="534" t="s">
        <v>13</v>
      </c>
      <c r="H34" s="534" t="s">
        <v>13</v>
      </c>
      <c r="I34" s="534" t="s">
        <v>13</v>
      </c>
      <c r="J34" s="534">
        <v>71.999549865722656</v>
      </c>
      <c r="K34" s="534" t="s">
        <v>13</v>
      </c>
      <c r="L34" s="546">
        <v>71.999549865722656</v>
      </c>
    </row>
    <row r="35" spans="1:12" ht="12.75" customHeight="1" x14ac:dyDescent="0.2">
      <c r="A35" s="88" t="s">
        <v>117</v>
      </c>
      <c r="B35" s="534">
        <v>113.64710235595703</v>
      </c>
      <c r="C35" s="534" t="s">
        <v>13</v>
      </c>
      <c r="D35" s="534" t="s">
        <v>13</v>
      </c>
      <c r="E35" s="534" t="s">
        <v>13</v>
      </c>
      <c r="F35" s="534" t="s">
        <v>13</v>
      </c>
      <c r="G35" s="534" t="s">
        <v>13</v>
      </c>
      <c r="H35" s="534" t="s">
        <v>13</v>
      </c>
      <c r="I35" s="534" t="s">
        <v>13</v>
      </c>
      <c r="J35" s="534" t="s">
        <v>13</v>
      </c>
      <c r="K35" s="534" t="s">
        <v>13</v>
      </c>
      <c r="L35" s="546">
        <v>113.64710235595703</v>
      </c>
    </row>
    <row r="36" spans="1:12" ht="12.75" customHeight="1" x14ac:dyDescent="0.2">
      <c r="A36" s="88" t="s">
        <v>118</v>
      </c>
      <c r="B36" s="534" t="s">
        <v>13</v>
      </c>
      <c r="C36" s="534" t="s">
        <v>13</v>
      </c>
      <c r="D36" s="534" t="s">
        <v>13</v>
      </c>
      <c r="E36" s="534" t="s">
        <v>13</v>
      </c>
      <c r="F36" s="534" t="s">
        <v>13</v>
      </c>
      <c r="G36" s="534" t="s">
        <v>13</v>
      </c>
      <c r="H36" s="534" t="s">
        <v>13</v>
      </c>
      <c r="I36" s="534" t="s">
        <v>13</v>
      </c>
      <c r="J36" s="534" t="s">
        <v>13</v>
      </c>
      <c r="K36" s="534">
        <v>727.71247100830078</v>
      </c>
      <c r="L36" s="546">
        <v>727.71247100830078</v>
      </c>
    </row>
    <row r="37" spans="1:12" ht="12.75" customHeight="1" x14ac:dyDescent="0.2">
      <c r="A37" s="88" t="s">
        <v>119</v>
      </c>
      <c r="B37" s="534" t="s">
        <v>13</v>
      </c>
      <c r="C37" s="534" t="s">
        <v>13</v>
      </c>
      <c r="D37" s="534" t="s">
        <v>13</v>
      </c>
      <c r="E37" s="534">
        <v>827.92257690429688</v>
      </c>
      <c r="F37" s="534">
        <v>256.9276123046875</v>
      </c>
      <c r="G37" s="534" t="s">
        <v>13</v>
      </c>
      <c r="H37" s="534" t="s">
        <v>13</v>
      </c>
      <c r="I37" s="534" t="s">
        <v>13</v>
      </c>
      <c r="J37" s="534" t="s">
        <v>13</v>
      </c>
      <c r="K37" s="534" t="s">
        <v>13</v>
      </c>
      <c r="L37" s="546">
        <v>1084.8501892089844</v>
      </c>
    </row>
    <row r="38" spans="1:12" ht="12.75" customHeight="1" x14ac:dyDescent="0.2">
      <c r="A38" s="88" t="s">
        <v>120</v>
      </c>
      <c r="B38" s="534" t="s">
        <v>13</v>
      </c>
      <c r="C38" s="534" t="s">
        <v>13</v>
      </c>
      <c r="D38" s="534" t="s">
        <v>13</v>
      </c>
      <c r="E38" s="534" t="s">
        <v>13</v>
      </c>
      <c r="F38" s="534" t="s">
        <v>13</v>
      </c>
      <c r="G38" s="534" t="s">
        <v>13</v>
      </c>
      <c r="H38" s="534">
        <v>63.257007598876953</v>
      </c>
      <c r="I38" s="534">
        <v>121.51798248291016</v>
      </c>
      <c r="J38" s="534" t="s">
        <v>13</v>
      </c>
      <c r="K38" s="534">
        <v>284.79153442382813</v>
      </c>
      <c r="L38" s="546">
        <v>469.56652450561523</v>
      </c>
    </row>
    <row r="39" spans="1:12" ht="12.75" customHeight="1" x14ac:dyDescent="0.2">
      <c r="A39" s="88" t="s">
        <v>250</v>
      </c>
      <c r="B39" s="534" t="s">
        <v>13</v>
      </c>
      <c r="C39" s="534" t="s">
        <v>13</v>
      </c>
      <c r="D39" s="534" t="s">
        <v>13</v>
      </c>
      <c r="E39" s="534" t="s">
        <v>13</v>
      </c>
      <c r="F39" s="534" t="s">
        <v>13</v>
      </c>
      <c r="G39" s="534" t="s">
        <v>13</v>
      </c>
      <c r="H39" s="534" t="s">
        <v>13</v>
      </c>
      <c r="I39" s="534" t="s">
        <v>13</v>
      </c>
      <c r="J39" s="534" t="s">
        <v>13</v>
      </c>
      <c r="K39" s="534">
        <v>197.40727233886719</v>
      </c>
      <c r="L39" s="546">
        <v>197.40727233886719</v>
      </c>
    </row>
    <row r="40" spans="1:12" ht="12.75" customHeight="1" x14ac:dyDescent="0.2">
      <c r="A40" s="88" t="s">
        <v>122</v>
      </c>
      <c r="B40" s="534" t="s">
        <v>13</v>
      </c>
      <c r="C40" s="534">
        <v>3083.6999397277832</v>
      </c>
      <c r="D40" s="534">
        <v>623.21675109863281</v>
      </c>
      <c r="E40" s="534" t="s">
        <v>13</v>
      </c>
      <c r="F40" s="534" t="s">
        <v>13</v>
      </c>
      <c r="G40" s="534" t="s">
        <v>13</v>
      </c>
      <c r="H40" s="534" t="s">
        <v>13</v>
      </c>
      <c r="I40" s="534" t="s">
        <v>13</v>
      </c>
      <c r="J40" s="534" t="s">
        <v>13</v>
      </c>
      <c r="K40" s="534" t="s">
        <v>13</v>
      </c>
      <c r="L40" s="546">
        <v>3706.916690826416</v>
      </c>
    </row>
    <row r="41" spans="1:12" x14ac:dyDescent="0.2">
      <c r="A41" s="68"/>
      <c r="B41" s="82"/>
      <c r="C41" s="82"/>
    </row>
    <row r="42" spans="1:12" x14ac:dyDescent="0.2">
      <c r="A42" s="68"/>
      <c r="B42" s="89"/>
      <c r="C42" s="89"/>
    </row>
    <row r="43" spans="1:12" x14ac:dyDescent="0.2">
      <c r="A43" s="68"/>
      <c r="B43" s="89"/>
      <c r="C43" s="89"/>
    </row>
    <row r="44" spans="1:12" x14ac:dyDescent="0.2">
      <c r="A44" s="68"/>
      <c r="B44" s="89"/>
      <c r="C44" s="89"/>
    </row>
    <row r="45" spans="1:12" x14ac:dyDescent="0.2">
      <c r="A45" s="68"/>
      <c r="B45" s="89"/>
      <c r="C45" s="89"/>
    </row>
    <row r="46" spans="1:12" x14ac:dyDescent="0.2">
      <c r="A46" s="68"/>
      <c r="B46" s="82"/>
      <c r="C46" s="82"/>
    </row>
    <row r="47" spans="1:12" x14ac:dyDescent="0.2">
      <c r="A47" s="68"/>
      <c r="B47" s="82"/>
      <c r="C47" s="82"/>
    </row>
    <row r="48" spans="1:12" x14ac:dyDescent="0.2">
      <c r="A48" s="68"/>
      <c r="B48" s="82"/>
      <c r="C48" s="82"/>
    </row>
    <row r="49" spans="1:3" x14ac:dyDescent="0.2">
      <c r="B49" s="82"/>
      <c r="C49" s="82"/>
    </row>
    <row r="50" spans="1:3" x14ac:dyDescent="0.2">
      <c r="A50" s="68"/>
      <c r="B50" s="82"/>
      <c r="C50" s="82"/>
    </row>
    <row r="51" spans="1:3" x14ac:dyDescent="0.2">
      <c r="A51" s="68"/>
      <c r="B51" s="82"/>
      <c r="C51" s="82"/>
    </row>
    <row r="52" spans="1:3" x14ac:dyDescent="0.2">
      <c r="A52" s="68"/>
      <c r="B52" s="82"/>
      <c r="C52" s="82"/>
    </row>
    <row r="53" spans="1:3" x14ac:dyDescent="0.2">
      <c r="A53" s="68"/>
      <c r="B53" s="82"/>
      <c r="C53" s="82"/>
    </row>
    <row r="54" spans="1:3" x14ac:dyDescent="0.2">
      <c r="A54" s="68"/>
      <c r="B54" s="82"/>
      <c r="C54" s="82"/>
    </row>
    <row r="55" spans="1:3" x14ac:dyDescent="0.2">
      <c r="A55" s="68"/>
      <c r="B55" s="82"/>
      <c r="C55" s="82"/>
    </row>
    <row r="56" spans="1:3" x14ac:dyDescent="0.2">
      <c r="A56" s="68"/>
      <c r="B56" s="82"/>
      <c r="C56" s="82"/>
    </row>
    <row r="57" spans="1:3" x14ac:dyDescent="0.2">
      <c r="A57" s="68"/>
      <c r="B57" s="82"/>
      <c r="C57" s="82"/>
    </row>
    <row r="58" spans="1:3" x14ac:dyDescent="0.2">
      <c r="A58" s="68"/>
      <c r="B58" s="82"/>
      <c r="C58" s="82"/>
    </row>
    <row r="59" spans="1:3" x14ac:dyDescent="0.2">
      <c r="A59" s="68"/>
      <c r="B59" s="82"/>
      <c r="C59" s="82"/>
    </row>
    <row r="60" spans="1:3" x14ac:dyDescent="0.2">
      <c r="A60" s="68"/>
      <c r="B60" s="82"/>
      <c r="C60" s="82"/>
    </row>
    <row r="61" spans="1:3" x14ac:dyDescent="0.2">
      <c r="A61" s="68"/>
      <c r="B61" s="82"/>
      <c r="C61" s="82"/>
    </row>
    <row r="62" spans="1:3" x14ac:dyDescent="0.2">
      <c r="A62" s="68"/>
      <c r="B62" s="82"/>
      <c r="C62" s="82"/>
    </row>
    <row r="63" spans="1:3" x14ac:dyDescent="0.2">
      <c r="A63" s="68"/>
      <c r="B63" s="82"/>
      <c r="C63" s="82"/>
    </row>
    <row r="64" spans="1:3" ht="15" x14ac:dyDescent="0.3">
      <c r="A64" s="83"/>
      <c r="B64" s="84"/>
      <c r="C64" s="84"/>
    </row>
    <row r="65" spans="1:3" ht="15" x14ac:dyDescent="0.3">
      <c r="A65" s="83"/>
      <c r="B65" s="84"/>
      <c r="C65" s="84"/>
    </row>
    <row r="66" spans="1:3" x14ac:dyDescent="0.2">
      <c r="A66" s="68"/>
      <c r="B66" s="82"/>
      <c r="C66" s="82"/>
    </row>
    <row r="67" spans="1:3" x14ac:dyDescent="0.2">
      <c r="A67" s="68"/>
      <c r="B67" s="82"/>
      <c r="C67" s="82"/>
    </row>
    <row r="68" spans="1:3" x14ac:dyDescent="0.2">
      <c r="A68" s="68"/>
      <c r="B68" s="82"/>
      <c r="C68" s="82"/>
    </row>
    <row r="69" spans="1:3" x14ac:dyDescent="0.2">
      <c r="A69" s="68"/>
      <c r="B69" s="82"/>
      <c r="C69" s="82"/>
    </row>
    <row r="70" spans="1:3" x14ac:dyDescent="0.2">
      <c r="A70" s="68"/>
      <c r="B70" s="82"/>
      <c r="C70" s="82"/>
    </row>
    <row r="71" spans="1:3" x14ac:dyDescent="0.2">
      <c r="A71" s="68"/>
      <c r="B71" s="82"/>
      <c r="C71" s="82"/>
    </row>
    <row r="72" spans="1:3" x14ac:dyDescent="0.2">
      <c r="A72" s="68"/>
      <c r="B72" s="82"/>
      <c r="C72" s="82"/>
    </row>
    <row r="73" spans="1:3" x14ac:dyDescent="0.2">
      <c r="A73" s="68"/>
      <c r="B73" s="82"/>
      <c r="C73" s="82"/>
    </row>
    <row r="74" spans="1:3" x14ac:dyDescent="0.2">
      <c r="A74" s="68"/>
      <c r="B74" s="82"/>
      <c r="C74" s="82"/>
    </row>
    <row r="75" spans="1:3" x14ac:dyDescent="0.2">
      <c r="A75" s="68"/>
      <c r="B75" s="82"/>
      <c r="C75" s="82"/>
    </row>
    <row r="76" spans="1:3" x14ac:dyDescent="0.2">
      <c r="A76" s="68"/>
      <c r="B76" s="82"/>
      <c r="C76" s="82"/>
    </row>
    <row r="77" spans="1:3" x14ac:dyDescent="0.2">
      <c r="A77" s="68"/>
      <c r="B77" s="82"/>
      <c r="C77" s="82"/>
    </row>
    <row r="78" spans="1:3" x14ac:dyDescent="0.2">
      <c r="A78" s="68"/>
      <c r="B78" s="82"/>
      <c r="C78" s="82"/>
    </row>
    <row r="79" spans="1:3" x14ac:dyDescent="0.2">
      <c r="A79" s="68"/>
      <c r="B79" s="82"/>
      <c r="C79" s="82"/>
    </row>
    <row r="80" spans="1:3" x14ac:dyDescent="0.2">
      <c r="A80" s="68"/>
      <c r="B80" s="82"/>
      <c r="C80" s="82"/>
    </row>
    <row r="81" spans="1:3" x14ac:dyDescent="0.2">
      <c r="A81" s="68"/>
      <c r="B81" s="82"/>
      <c r="C81" s="82"/>
    </row>
    <row r="82" spans="1:3" x14ac:dyDescent="0.2">
      <c r="A82" s="68"/>
      <c r="B82" s="82"/>
      <c r="C82" s="82"/>
    </row>
    <row r="83" spans="1:3" x14ac:dyDescent="0.2">
      <c r="A83" s="68"/>
      <c r="B83" s="82"/>
      <c r="C83" s="82"/>
    </row>
    <row r="84" spans="1:3" x14ac:dyDescent="0.2">
      <c r="A84" s="68"/>
      <c r="B84" s="82"/>
      <c r="C84" s="82"/>
    </row>
    <row r="85" spans="1:3" x14ac:dyDescent="0.2">
      <c r="A85" s="68"/>
      <c r="B85" s="82"/>
      <c r="C85" s="82"/>
    </row>
    <row r="86" spans="1:3" x14ac:dyDescent="0.2">
      <c r="A86" s="68"/>
      <c r="B86" s="82"/>
      <c r="C86" s="82"/>
    </row>
    <row r="87" spans="1:3" ht="15" x14ac:dyDescent="0.3">
      <c r="A87" s="83"/>
      <c r="B87" s="84"/>
      <c r="C87" s="84"/>
    </row>
    <row r="88" spans="1:3" ht="15" x14ac:dyDescent="0.3">
      <c r="A88" s="83"/>
      <c r="B88" s="84"/>
      <c r="C88" s="84"/>
    </row>
    <row r="89" spans="1:3" ht="15" x14ac:dyDescent="0.3">
      <c r="A89" s="83"/>
      <c r="B89" s="84"/>
      <c r="C89" s="84"/>
    </row>
    <row r="90" spans="1:3" ht="15" x14ac:dyDescent="0.3">
      <c r="A90" s="83"/>
      <c r="B90" s="84"/>
      <c r="C90" s="84"/>
    </row>
    <row r="91" spans="1:3" ht="15" x14ac:dyDescent="0.3">
      <c r="A91" s="83"/>
      <c r="B91" s="84"/>
      <c r="C91" s="84"/>
    </row>
    <row r="92" spans="1:3" x14ac:dyDescent="0.2">
      <c r="A92" s="68"/>
      <c r="B92" s="82"/>
      <c r="C92" s="82"/>
    </row>
    <row r="93" spans="1:3" x14ac:dyDescent="0.2">
      <c r="A93" s="68"/>
      <c r="B93" s="82"/>
      <c r="C93" s="82"/>
    </row>
    <row r="94" spans="1:3" x14ac:dyDescent="0.2">
      <c r="A94" s="68"/>
      <c r="B94" s="82"/>
      <c r="C94" s="82"/>
    </row>
    <row r="95" spans="1:3" x14ac:dyDescent="0.2">
      <c r="A95" s="68"/>
    </row>
    <row r="96" spans="1:3" x14ac:dyDescent="0.2">
      <c r="A96" s="68"/>
    </row>
    <row r="97" spans="1:3" x14ac:dyDescent="0.2">
      <c r="A97" s="68"/>
    </row>
    <row r="98" spans="1:3" x14ac:dyDescent="0.2">
      <c r="A98" s="68"/>
    </row>
    <row r="100" spans="1:3" x14ac:dyDescent="0.2">
      <c r="B100" s="86"/>
      <c r="C100" s="86"/>
    </row>
    <row r="101" spans="1:3" x14ac:dyDescent="0.2">
      <c r="A101" s="68"/>
      <c r="B101" s="82"/>
      <c r="C101" s="82"/>
    </row>
    <row r="102" spans="1:3" x14ac:dyDescent="0.2">
      <c r="A102" s="68"/>
      <c r="B102" s="82"/>
      <c r="C102" s="82"/>
    </row>
    <row r="103" spans="1:3" x14ac:dyDescent="0.2">
      <c r="A103" s="68"/>
      <c r="B103" s="82"/>
      <c r="C103" s="82"/>
    </row>
    <row r="104" spans="1:3" x14ac:dyDescent="0.2">
      <c r="A104" s="68"/>
      <c r="B104" s="82"/>
      <c r="C104" s="82"/>
    </row>
    <row r="105" spans="1:3" x14ac:dyDescent="0.2">
      <c r="A105" s="68"/>
      <c r="B105" s="82"/>
      <c r="C105" s="82"/>
    </row>
    <row r="106" spans="1:3" x14ac:dyDescent="0.2">
      <c r="A106" s="68"/>
      <c r="B106" s="82"/>
      <c r="C106" s="82"/>
    </row>
    <row r="107" spans="1:3" x14ac:dyDescent="0.2">
      <c r="A107" s="68"/>
      <c r="B107" s="82"/>
      <c r="C107" s="82"/>
    </row>
    <row r="108" spans="1:3" x14ac:dyDescent="0.2">
      <c r="A108" s="68"/>
      <c r="B108" s="82"/>
      <c r="C108" s="82"/>
    </row>
    <row r="109" spans="1:3" x14ac:dyDescent="0.2">
      <c r="A109" s="68"/>
      <c r="B109" s="82"/>
      <c r="C109" s="82"/>
    </row>
    <row r="110" spans="1:3" x14ac:dyDescent="0.2">
      <c r="A110" s="68"/>
      <c r="B110" s="82"/>
      <c r="C110" s="82"/>
    </row>
    <row r="111" spans="1:3" x14ac:dyDescent="0.2">
      <c r="A111" s="68"/>
      <c r="B111" s="82"/>
      <c r="C111" s="82"/>
    </row>
    <row r="112" spans="1:3" x14ac:dyDescent="0.2">
      <c r="A112" s="68"/>
      <c r="B112" s="82"/>
      <c r="C112" s="82"/>
    </row>
    <row r="113" spans="1:3" x14ac:dyDescent="0.2">
      <c r="A113" s="68"/>
      <c r="B113" s="82"/>
      <c r="C113" s="82"/>
    </row>
    <row r="114" spans="1:3" x14ac:dyDescent="0.2">
      <c r="A114" s="68"/>
      <c r="B114" s="82"/>
      <c r="C114" s="82"/>
    </row>
    <row r="115" spans="1:3" x14ac:dyDescent="0.2">
      <c r="A115" s="68"/>
      <c r="B115" s="82"/>
      <c r="C115" s="82"/>
    </row>
    <row r="116" spans="1:3" x14ac:dyDescent="0.2">
      <c r="A116" s="68"/>
      <c r="B116" s="82"/>
      <c r="C116" s="82"/>
    </row>
    <row r="117" spans="1:3" x14ac:dyDescent="0.2">
      <c r="A117" s="68"/>
      <c r="B117" s="82"/>
      <c r="C117" s="82"/>
    </row>
    <row r="118" spans="1:3" x14ac:dyDescent="0.2">
      <c r="A118" s="68"/>
    </row>
    <row r="119" spans="1:3" x14ac:dyDescent="0.2">
      <c r="A119" s="68"/>
    </row>
    <row r="120" spans="1:3" x14ac:dyDescent="0.2">
      <c r="A120" s="68"/>
    </row>
    <row r="121" spans="1:3" x14ac:dyDescent="0.2">
      <c r="A121" s="68"/>
    </row>
    <row r="124" spans="1:3" x14ac:dyDescent="0.2">
      <c r="A124" s="68"/>
    </row>
    <row r="125" spans="1:3" x14ac:dyDescent="0.2">
      <c r="A125" s="68"/>
    </row>
    <row r="126" spans="1:3" x14ac:dyDescent="0.2">
      <c r="A126" s="68"/>
    </row>
    <row r="127" spans="1:3" x14ac:dyDescent="0.2">
      <c r="A127" s="68"/>
    </row>
    <row r="128" spans="1:3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</sheetData>
  <mergeCells count="1">
    <mergeCell ref="B3:K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59999389629810485"/>
    <pageSetUpPr fitToPage="1"/>
  </sheetPr>
  <dimension ref="A1:L173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40" style="3" customWidth="1"/>
    <col min="2" max="2" width="7.7109375" style="3" customWidth="1"/>
    <col min="3" max="3" width="10.7109375" style="3" customWidth="1"/>
    <col min="4" max="7" width="7.7109375" style="3" customWidth="1"/>
    <col min="8" max="8" width="10.28515625" style="3" customWidth="1"/>
    <col min="9" max="9" width="9.7109375" style="3" customWidth="1"/>
    <col min="10" max="11" width="7.7109375" style="3" customWidth="1"/>
    <col min="12" max="12" width="10.7109375" style="3" customWidth="1"/>
    <col min="13" max="16384" width="9.140625" style="3"/>
  </cols>
  <sheetData>
    <row r="1" spans="1:12" ht="15" customHeight="1" x14ac:dyDescent="0.2">
      <c r="A1" s="43" t="s">
        <v>340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689"/>
      <c r="K3" s="689"/>
      <c r="L3" s="350"/>
    </row>
    <row r="4" spans="1:12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39" customHeight="1" x14ac:dyDescent="0.2">
      <c r="A5" s="449" t="s">
        <v>53</v>
      </c>
      <c r="B5" s="450" t="s">
        <v>25</v>
      </c>
      <c r="C5" s="441" t="s">
        <v>32</v>
      </c>
      <c r="D5" s="450" t="s">
        <v>27</v>
      </c>
      <c r="E5" s="450" t="s">
        <v>28</v>
      </c>
      <c r="F5" s="450" t="s">
        <v>29</v>
      </c>
      <c r="G5" s="450" t="s">
        <v>30</v>
      </c>
      <c r="H5" s="450" t="s">
        <v>33</v>
      </c>
      <c r="I5" s="450" t="s">
        <v>34</v>
      </c>
      <c r="J5" s="450" t="s">
        <v>35</v>
      </c>
      <c r="K5" s="450" t="s">
        <v>36</v>
      </c>
      <c r="L5" s="451" t="s">
        <v>37</v>
      </c>
    </row>
    <row r="6" spans="1:12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9.5" customHeight="1" x14ac:dyDescent="0.3">
      <c r="A7" s="579" t="s">
        <v>40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12.75" customHeight="1" x14ac:dyDescent="0.2">
      <c r="A9" s="88" t="s">
        <v>123</v>
      </c>
      <c r="B9" s="534" t="s">
        <v>13</v>
      </c>
      <c r="C9" s="534" t="s">
        <v>13</v>
      </c>
      <c r="D9" s="534" t="s">
        <v>13</v>
      </c>
      <c r="E9" s="534">
        <v>3434.0743865966797</v>
      </c>
      <c r="F9" s="534">
        <v>174.99581909179688</v>
      </c>
      <c r="G9" s="534">
        <v>519.58419799804688</v>
      </c>
      <c r="H9" s="534">
        <v>1236.2165145874023</v>
      </c>
      <c r="I9" s="534">
        <v>284.36562347412109</v>
      </c>
      <c r="J9" s="534" t="s">
        <v>13</v>
      </c>
      <c r="K9" s="534">
        <v>441.04477310180664</v>
      </c>
      <c r="L9" s="546">
        <v>6090.2813148498535</v>
      </c>
    </row>
    <row r="10" spans="1:12" ht="12.75" customHeight="1" x14ac:dyDescent="0.2">
      <c r="A10" s="88" t="s">
        <v>124</v>
      </c>
      <c r="B10" s="534" t="s">
        <v>13</v>
      </c>
      <c r="C10" s="534" t="s">
        <v>13</v>
      </c>
      <c r="D10" s="534" t="s">
        <v>13</v>
      </c>
      <c r="E10" s="534">
        <v>395.51913452148438</v>
      </c>
      <c r="F10" s="534" t="s">
        <v>13</v>
      </c>
      <c r="G10" s="534" t="s">
        <v>13</v>
      </c>
      <c r="H10" s="534" t="s">
        <v>13</v>
      </c>
      <c r="I10" s="534" t="s">
        <v>13</v>
      </c>
      <c r="J10" s="534" t="s">
        <v>13</v>
      </c>
      <c r="K10" s="534" t="s">
        <v>13</v>
      </c>
      <c r="L10" s="546">
        <v>395.51913452148438</v>
      </c>
    </row>
    <row r="11" spans="1:12" ht="12.75" customHeight="1" x14ac:dyDescent="0.2">
      <c r="A11" s="88" t="s">
        <v>125</v>
      </c>
      <c r="B11" s="534" t="s">
        <v>13</v>
      </c>
      <c r="C11" s="534" t="s">
        <v>13</v>
      </c>
      <c r="D11" s="534" t="s">
        <v>13</v>
      </c>
      <c r="E11" s="534">
        <v>4848.7430286407471</v>
      </c>
      <c r="F11" s="534">
        <v>256.9276123046875</v>
      </c>
      <c r="G11" s="534">
        <v>76.481315612792969</v>
      </c>
      <c r="H11" s="534">
        <v>1197.1236534118652</v>
      </c>
      <c r="I11" s="534">
        <v>121.51798248291016</v>
      </c>
      <c r="J11" s="534" t="s">
        <v>13</v>
      </c>
      <c r="K11" s="534">
        <v>328.32892608642578</v>
      </c>
      <c r="L11" s="546">
        <v>6829.1225185394287</v>
      </c>
    </row>
    <row r="12" spans="1:12" ht="12.75" customHeight="1" x14ac:dyDescent="0.2">
      <c r="A12" s="88" t="s">
        <v>126</v>
      </c>
      <c r="B12" s="534">
        <v>46.619277954101563</v>
      </c>
      <c r="C12" s="534" t="s">
        <v>13</v>
      </c>
      <c r="D12" s="534" t="s">
        <v>13</v>
      </c>
      <c r="E12" s="534">
        <v>608.68244552612305</v>
      </c>
      <c r="F12" s="534" t="s">
        <v>13</v>
      </c>
      <c r="G12" s="534">
        <v>76.481315612792969</v>
      </c>
      <c r="H12" s="534">
        <v>675.44308853149414</v>
      </c>
      <c r="I12" s="534">
        <v>446.84066772460938</v>
      </c>
      <c r="J12" s="534" t="s">
        <v>13</v>
      </c>
      <c r="K12" s="534">
        <v>99.926944732666016</v>
      </c>
      <c r="L12" s="546">
        <v>1953.9937400817871</v>
      </c>
    </row>
    <row r="13" spans="1:12" ht="12.75" customHeight="1" x14ac:dyDescent="0.2">
      <c r="A13" s="88" t="s">
        <v>127</v>
      </c>
      <c r="B13" s="534" t="s">
        <v>13</v>
      </c>
      <c r="C13" s="534" t="s">
        <v>13</v>
      </c>
      <c r="D13" s="534" t="s">
        <v>13</v>
      </c>
      <c r="E13" s="534">
        <v>520.59222412109375</v>
      </c>
      <c r="F13" s="534" t="s">
        <v>13</v>
      </c>
      <c r="G13" s="534" t="s">
        <v>13</v>
      </c>
      <c r="H13" s="534">
        <v>899.4345817565918</v>
      </c>
      <c r="I13" s="534" t="s">
        <v>13</v>
      </c>
      <c r="J13" s="534" t="s">
        <v>13</v>
      </c>
      <c r="K13" s="534">
        <v>751.75900268554688</v>
      </c>
      <c r="L13" s="546">
        <v>2171.7858085632324</v>
      </c>
    </row>
    <row r="14" spans="1:12" ht="12.75" customHeight="1" x14ac:dyDescent="0.2">
      <c r="A14" s="87" t="s">
        <v>128</v>
      </c>
      <c r="B14" s="532" t="s">
        <v>13</v>
      </c>
      <c r="C14" s="532" t="s">
        <v>13</v>
      </c>
      <c r="D14" s="532" t="s">
        <v>13</v>
      </c>
      <c r="E14" s="532">
        <v>840.1169548034668</v>
      </c>
      <c r="F14" s="532" t="s">
        <v>13</v>
      </c>
      <c r="G14" s="532">
        <v>519.58419799804688</v>
      </c>
      <c r="H14" s="532">
        <v>1511.4494400024414</v>
      </c>
      <c r="I14" s="532" t="s">
        <v>13</v>
      </c>
      <c r="J14" s="532" t="s">
        <v>13</v>
      </c>
      <c r="K14" s="532">
        <v>140.05198669433594</v>
      </c>
      <c r="L14" s="546">
        <v>3011.202579498291</v>
      </c>
    </row>
    <row r="15" spans="1:12" ht="12.75" customHeight="1" x14ac:dyDescent="0.2">
      <c r="A15" s="88" t="s">
        <v>129</v>
      </c>
      <c r="B15" s="534" t="s">
        <v>13</v>
      </c>
      <c r="C15" s="534">
        <v>58.205005645751953</v>
      </c>
      <c r="D15" s="534" t="s">
        <v>13</v>
      </c>
      <c r="E15" s="534" t="s">
        <v>13</v>
      </c>
      <c r="F15" s="534" t="s">
        <v>13</v>
      </c>
      <c r="G15" s="534" t="s">
        <v>13</v>
      </c>
      <c r="H15" s="534" t="s">
        <v>13</v>
      </c>
      <c r="I15" s="534" t="s">
        <v>13</v>
      </c>
      <c r="J15" s="534">
        <v>225.40055084228516</v>
      </c>
      <c r="K15" s="534" t="s">
        <v>13</v>
      </c>
      <c r="L15" s="546">
        <v>283.60555648803711</v>
      </c>
    </row>
    <row r="16" spans="1:12" ht="12.75" customHeight="1" x14ac:dyDescent="0.2">
      <c r="A16" s="88" t="s">
        <v>130</v>
      </c>
      <c r="B16" s="534" t="s">
        <v>13</v>
      </c>
      <c r="C16" s="534" t="s">
        <v>13</v>
      </c>
      <c r="D16" s="534" t="s">
        <v>13</v>
      </c>
      <c r="E16" s="534" t="s">
        <v>13</v>
      </c>
      <c r="F16" s="534" t="s">
        <v>13</v>
      </c>
      <c r="G16" s="534" t="s">
        <v>13</v>
      </c>
      <c r="H16" s="534" t="s">
        <v>13</v>
      </c>
      <c r="I16" s="534" t="s">
        <v>13</v>
      </c>
      <c r="J16" s="534">
        <v>147.53934478759766</v>
      </c>
      <c r="K16" s="534" t="s">
        <v>13</v>
      </c>
      <c r="L16" s="546">
        <v>147.53934478759766</v>
      </c>
    </row>
    <row r="17" spans="1:12" ht="12.75" customHeight="1" x14ac:dyDescent="0.2">
      <c r="A17" s="88" t="s">
        <v>131</v>
      </c>
      <c r="B17" s="534" t="s">
        <v>13</v>
      </c>
      <c r="C17" s="534">
        <v>2286.0698127746582</v>
      </c>
      <c r="D17" s="534">
        <v>623.21675109863281</v>
      </c>
      <c r="E17" s="534" t="s">
        <v>13</v>
      </c>
      <c r="F17" s="534" t="s">
        <v>13</v>
      </c>
      <c r="G17" s="534" t="s">
        <v>13</v>
      </c>
      <c r="H17" s="534">
        <v>128.87377548217773</v>
      </c>
      <c r="I17" s="534" t="s">
        <v>13</v>
      </c>
      <c r="J17" s="534" t="s">
        <v>13</v>
      </c>
      <c r="K17" s="534">
        <v>201.06584167480469</v>
      </c>
      <c r="L17" s="546">
        <v>3239.2261810302734</v>
      </c>
    </row>
    <row r="18" spans="1:12" ht="12.75" customHeight="1" x14ac:dyDescent="0.2">
      <c r="A18" s="88" t="s">
        <v>132</v>
      </c>
      <c r="B18" s="534" t="s">
        <v>13</v>
      </c>
      <c r="C18" s="534">
        <v>1950.917407989502</v>
      </c>
      <c r="D18" s="534">
        <v>478.63348388671875</v>
      </c>
      <c r="E18" s="534" t="s">
        <v>13</v>
      </c>
      <c r="F18" s="534" t="s">
        <v>13</v>
      </c>
      <c r="G18" s="534" t="s">
        <v>13</v>
      </c>
      <c r="H18" s="534" t="s">
        <v>13</v>
      </c>
      <c r="I18" s="534" t="s">
        <v>13</v>
      </c>
      <c r="J18" s="534" t="s">
        <v>13</v>
      </c>
      <c r="K18" s="534" t="s">
        <v>13</v>
      </c>
      <c r="L18" s="546">
        <v>2429.5508918762207</v>
      </c>
    </row>
    <row r="19" spans="1:12" ht="12.75" customHeight="1" x14ac:dyDescent="0.2">
      <c r="A19" s="88" t="s">
        <v>133</v>
      </c>
      <c r="B19" s="534" t="s">
        <v>13</v>
      </c>
      <c r="C19" s="534" t="s">
        <v>13</v>
      </c>
      <c r="D19" s="534" t="s">
        <v>13</v>
      </c>
      <c r="E19" s="534">
        <v>1386.2597274780273</v>
      </c>
      <c r="F19" s="534">
        <v>136.83483123779297</v>
      </c>
      <c r="G19" s="534" t="s">
        <v>13</v>
      </c>
      <c r="H19" s="534">
        <v>326.50109100341797</v>
      </c>
      <c r="I19" s="534">
        <v>505.86320114135742</v>
      </c>
      <c r="J19" s="534" t="s">
        <v>13</v>
      </c>
      <c r="K19" s="534" t="s">
        <v>13</v>
      </c>
      <c r="L19" s="546">
        <v>2355.4588508605957</v>
      </c>
    </row>
    <row r="20" spans="1:12" ht="3.75" customHeight="1" x14ac:dyDescent="0.2">
      <c r="A20" s="68"/>
      <c r="B20" s="552"/>
      <c r="C20" s="553"/>
      <c r="D20" s="552"/>
      <c r="E20" s="553"/>
      <c r="F20" s="553"/>
      <c r="G20" s="553"/>
      <c r="H20" s="553"/>
      <c r="I20" s="553"/>
      <c r="J20" s="553"/>
      <c r="K20" s="553"/>
      <c r="L20" s="553"/>
    </row>
    <row r="21" spans="1:12" x14ac:dyDescent="0.2">
      <c r="A21" s="452" t="s">
        <v>134</v>
      </c>
      <c r="B21" s="550">
        <v>206.88565826416016</v>
      </c>
      <c r="C21" s="550">
        <v>12862.944297790527</v>
      </c>
      <c r="D21" s="550">
        <v>2971.50048828125</v>
      </c>
      <c r="E21" s="550">
        <v>31648.622291564941</v>
      </c>
      <c r="F21" s="550">
        <v>1845.7318267822266</v>
      </c>
      <c r="G21" s="550">
        <v>1788.1965408325195</v>
      </c>
      <c r="H21" s="550">
        <v>18898.337127685547</v>
      </c>
      <c r="I21" s="550">
        <v>3048.0370063781738</v>
      </c>
      <c r="J21" s="551">
        <v>1869.6515655517578</v>
      </c>
      <c r="K21" s="551">
        <v>14990.83422088623</v>
      </c>
      <c r="L21" s="551">
        <v>90130.741024017334</v>
      </c>
    </row>
    <row r="22" spans="1:12" x14ac:dyDescent="0.2">
      <c r="B22" s="90"/>
      <c r="C22" s="90"/>
      <c r="D22" s="90"/>
    </row>
    <row r="23" spans="1:12" x14ac:dyDescent="0.2">
      <c r="A23" s="68"/>
      <c r="B23" s="89"/>
      <c r="C23" s="89"/>
      <c r="D23" s="89"/>
    </row>
    <row r="24" spans="1:12" x14ac:dyDescent="0.2">
      <c r="A24" s="68"/>
      <c r="B24" s="89"/>
      <c r="C24" s="89"/>
      <c r="D24" s="89"/>
    </row>
    <row r="25" spans="1:12" x14ac:dyDescent="0.2">
      <c r="A25" s="68"/>
      <c r="B25" s="89"/>
      <c r="C25" s="89"/>
      <c r="D25" s="89"/>
    </row>
    <row r="26" spans="1:12" x14ac:dyDescent="0.2">
      <c r="A26" s="68"/>
      <c r="B26" s="89"/>
      <c r="C26" s="89"/>
      <c r="D26" s="89"/>
    </row>
    <row r="27" spans="1:12" x14ac:dyDescent="0.2">
      <c r="A27" s="68"/>
      <c r="B27" s="89"/>
      <c r="C27" s="89"/>
      <c r="D27" s="89"/>
    </row>
    <row r="28" spans="1:12" x14ac:dyDescent="0.2">
      <c r="A28" s="68"/>
      <c r="B28" s="89"/>
      <c r="C28" s="89"/>
      <c r="D28" s="89"/>
    </row>
    <row r="29" spans="1:12" x14ac:dyDescent="0.2">
      <c r="A29" s="68"/>
      <c r="B29" s="89"/>
      <c r="C29" s="89"/>
      <c r="D29" s="89"/>
    </row>
    <row r="30" spans="1:12" x14ac:dyDescent="0.2">
      <c r="A30" s="68"/>
      <c r="B30" s="89"/>
      <c r="C30" s="89"/>
      <c r="D30" s="89"/>
    </row>
    <row r="31" spans="1:12" x14ac:dyDescent="0.2">
      <c r="A31" s="68"/>
      <c r="B31" s="89"/>
      <c r="C31" s="89"/>
      <c r="D31" s="89"/>
    </row>
    <row r="32" spans="1:12" x14ac:dyDescent="0.2">
      <c r="A32" s="68"/>
      <c r="B32" s="89"/>
      <c r="C32" s="89"/>
      <c r="D32" s="89"/>
    </row>
    <row r="33" spans="1:4" x14ac:dyDescent="0.2">
      <c r="A33" s="68"/>
      <c r="B33" s="89"/>
      <c r="C33" s="89"/>
      <c r="D33" s="89"/>
    </row>
    <row r="34" spans="1:4" ht="15" x14ac:dyDescent="0.3">
      <c r="A34" s="83"/>
      <c r="B34" s="84"/>
      <c r="C34" s="84"/>
      <c r="D34" s="84"/>
    </row>
    <row r="35" spans="1:4" x14ac:dyDescent="0.2">
      <c r="A35" s="68"/>
      <c r="B35" s="82"/>
      <c r="C35" s="82"/>
      <c r="D35" s="82"/>
    </row>
    <row r="36" spans="1:4" x14ac:dyDescent="0.2">
      <c r="A36" s="68"/>
      <c r="B36" s="89"/>
      <c r="C36" s="89"/>
      <c r="D36" s="89"/>
    </row>
    <row r="37" spans="1:4" x14ac:dyDescent="0.2">
      <c r="A37" s="68"/>
      <c r="B37" s="89"/>
      <c r="C37" s="89"/>
      <c r="D37" s="89"/>
    </row>
    <row r="38" spans="1:4" x14ac:dyDescent="0.2">
      <c r="A38" s="68"/>
      <c r="B38" s="89"/>
      <c r="C38" s="89"/>
      <c r="D38" s="89"/>
    </row>
    <row r="39" spans="1:4" x14ac:dyDescent="0.2">
      <c r="A39" s="68"/>
      <c r="B39" s="89"/>
      <c r="C39" s="89"/>
      <c r="D39" s="89"/>
    </row>
    <row r="40" spans="1:4" x14ac:dyDescent="0.2">
      <c r="A40" s="68"/>
      <c r="B40" s="89"/>
      <c r="C40" s="89"/>
      <c r="D40" s="89"/>
    </row>
    <row r="41" spans="1:4" x14ac:dyDescent="0.2">
      <c r="A41" s="68"/>
      <c r="B41" s="82"/>
      <c r="C41" s="82"/>
      <c r="D41" s="82"/>
    </row>
    <row r="42" spans="1:4" x14ac:dyDescent="0.2">
      <c r="A42" s="68"/>
      <c r="B42" s="82"/>
      <c r="C42" s="82"/>
      <c r="D42" s="82"/>
    </row>
    <row r="43" spans="1:4" x14ac:dyDescent="0.2">
      <c r="A43" s="68"/>
      <c r="B43" s="82"/>
      <c r="C43" s="82"/>
      <c r="D43" s="82"/>
    </row>
    <row r="44" spans="1:4" x14ac:dyDescent="0.2">
      <c r="B44" s="82"/>
      <c r="C44" s="82"/>
      <c r="D44" s="82"/>
    </row>
    <row r="45" spans="1:4" x14ac:dyDescent="0.2">
      <c r="A45" s="68"/>
      <c r="B45" s="82"/>
      <c r="C45" s="82"/>
      <c r="D45" s="82"/>
    </row>
    <row r="46" spans="1:4" x14ac:dyDescent="0.2">
      <c r="A46" s="68"/>
      <c r="B46" s="82"/>
      <c r="C46" s="82"/>
      <c r="D46" s="82"/>
    </row>
    <row r="47" spans="1:4" x14ac:dyDescent="0.2">
      <c r="A47" s="68"/>
      <c r="B47" s="82"/>
      <c r="C47" s="82"/>
      <c r="D47" s="82"/>
    </row>
    <row r="48" spans="1:4" x14ac:dyDescent="0.2">
      <c r="A48" s="68"/>
      <c r="B48" s="82"/>
      <c r="C48" s="82"/>
      <c r="D48" s="82"/>
    </row>
    <row r="49" spans="1:4" x14ac:dyDescent="0.2">
      <c r="A49" s="68"/>
      <c r="B49" s="82"/>
      <c r="C49" s="82"/>
      <c r="D49" s="82"/>
    </row>
    <row r="50" spans="1:4" x14ac:dyDescent="0.2">
      <c r="A50" s="68"/>
      <c r="B50" s="82"/>
      <c r="C50" s="82"/>
      <c r="D50" s="82"/>
    </row>
    <row r="51" spans="1:4" x14ac:dyDescent="0.2">
      <c r="A51" s="68"/>
      <c r="B51" s="82"/>
      <c r="C51" s="82"/>
      <c r="D51" s="82"/>
    </row>
    <row r="52" spans="1:4" x14ac:dyDescent="0.2">
      <c r="A52" s="68"/>
      <c r="B52" s="82"/>
      <c r="C52" s="82"/>
      <c r="D52" s="82"/>
    </row>
    <row r="53" spans="1:4" x14ac:dyDescent="0.2">
      <c r="A53" s="68"/>
      <c r="B53" s="82"/>
      <c r="C53" s="82"/>
      <c r="D53" s="82"/>
    </row>
    <row r="54" spans="1:4" x14ac:dyDescent="0.2">
      <c r="A54" s="68"/>
      <c r="B54" s="82"/>
      <c r="C54" s="82"/>
      <c r="D54" s="82"/>
    </row>
    <row r="55" spans="1:4" x14ac:dyDescent="0.2">
      <c r="A55" s="68"/>
      <c r="B55" s="82"/>
      <c r="C55" s="82"/>
      <c r="D55" s="82"/>
    </row>
    <row r="56" spans="1:4" x14ac:dyDescent="0.2">
      <c r="A56" s="68"/>
      <c r="B56" s="82"/>
      <c r="C56" s="82"/>
      <c r="D56" s="82"/>
    </row>
    <row r="57" spans="1:4" x14ac:dyDescent="0.2">
      <c r="A57" s="68"/>
      <c r="B57" s="82"/>
      <c r="C57" s="82"/>
      <c r="D57" s="82"/>
    </row>
    <row r="58" spans="1:4" x14ac:dyDescent="0.2">
      <c r="A58" s="68"/>
      <c r="B58" s="82"/>
      <c r="C58" s="82"/>
      <c r="D58" s="82"/>
    </row>
    <row r="59" spans="1:4" ht="15" x14ac:dyDescent="0.3">
      <c r="A59" s="83"/>
      <c r="B59" s="84"/>
      <c r="C59" s="84"/>
      <c r="D59" s="84"/>
    </row>
    <row r="60" spans="1:4" ht="15" x14ac:dyDescent="0.3">
      <c r="A60" s="83"/>
      <c r="B60" s="84"/>
      <c r="C60" s="84"/>
      <c r="D60" s="84"/>
    </row>
    <row r="61" spans="1:4" x14ac:dyDescent="0.2">
      <c r="A61" s="68"/>
      <c r="B61" s="82"/>
      <c r="C61" s="82"/>
      <c r="D61" s="82"/>
    </row>
    <row r="62" spans="1:4" x14ac:dyDescent="0.2">
      <c r="A62" s="68"/>
      <c r="B62" s="82"/>
      <c r="C62" s="82"/>
      <c r="D62" s="82"/>
    </row>
    <row r="63" spans="1:4" x14ac:dyDescent="0.2">
      <c r="A63" s="68"/>
      <c r="B63" s="82"/>
      <c r="C63" s="82"/>
      <c r="D63" s="82"/>
    </row>
    <row r="64" spans="1:4" x14ac:dyDescent="0.2">
      <c r="A64" s="68"/>
      <c r="B64" s="82"/>
      <c r="C64" s="82"/>
      <c r="D64" s="82"/>
    </row>
    <row r="65" spans="1:4" x14ac:dyDescent="0.2">
      <c r="A65" s="68"/>
      <c r="B65" s="82"/>
      <c r="C65" s="82"/>
      <c r="D65" s="82"/>
    </row>
    <row r="66" spans="1:4" x14ac:dyDescent="0.2">
      <c r="A66" s="68"/>
      <c r="B66" s="82"/>
      <c r="C66" s="82"/>
      <c r="D66" s="82"/>
    </row>
    <row r="67" spans="1:4" x14ac:dyDescent="0.2">
      <c r="A67" s="68"/>
      <c r="B67" s="82"/>
      <c r="C67" s="82"/>
      <c r="D67" s="82"/>
    </row>
    <row r="68" spans="1:4" x14ac:dyDescent="0.2">
      <c r="A68" s="68"/>
      <c r="B68" s="82"/>
      <c r="C68" s="82"/>
      <c r="D68" s="82"/>
    </row>
    <row r="69" spans="1:4" x14ac:dyDescent="0.2">
      <c r="A69" s="68"/>
      <c r="B69" s="82"/>
      <c r="C69" s="82"/>
      <c r="D69" s="82"/>
    </row>
    <row r="70" spans="1:4" x14ac:dyDescent="0.2">
      <c r="A70" s="68"/>
      <c r="B70" s="82"/>
      <c r="C70" s="82"/>
      <c r="D70" s="82"/>
    </row>
    <row r="71" spans="1:4" x14ac:dyDescent="0.2">
      <c r="A71" s="68"/>
      <c r="B71" s="82"/>
      <c r="C71" s="82"/>
      <c r="D71" s="82"/>
    </row>
    <row r="72" spans="1:4" x14ac:dyDescent="0.2">
      <c r="A72" s="68"/>
      <c r="B72" s="82"/>
      <c r="C72" s="82"/>
      <c r="D72" s="82"/>
    </row>
    <row r="73" spans="1:4" x14ac:dyDescent="0.2">
      <c r="A73" s="68"/>
      <c r="B73" s="82"/>
      <c r="C73" s="82"/>
      <c r="D73" s="82"/>
    </row>
    <row r="74" spans="1:4" x14ac:dyDescent="0.2">
      <c r="A74" s="68"/>
      <c r="B74" s="82"/>
      <c r="C74" s="82"/>
      <c r="D74" s="82"/>
    </row>
    <row r="75" spans="1:4" x14ac:dyDescent="0.2">
      <c r="A75" s="68"/>
      <c r="B75" s="82"/>
      <c r="C75" s="82"/>
      <c r="D75" s="82"/>
    </row>
    <row r="76" spans="1:4" x14ac:dyDescent="0.2">
      <c r="A76" s="68"/>
      <c r="B76" s="82"/>
      <c r="C76" s="82"/>
      <c r="D76" s="82"/>
    </row>
    <row r="77" spans="1:4" x14ac:dyDescent="0.2">
      <c r="A77" s="68"/>
      <c r="B77" s="82"/>
      <c r="C77" s="82"/>
      <c r="D77" s="82"/>
    </row>
    <row r="78" spans="1:4" x14ac:dyDescent="0.2">
      <c r="A78" s="68"/>
      <c r="B78" s="82"/>
      <c r="C78" s="82"/>
      <c r="D78" s="82"/>
    </row>
    <row r="79" spans="1:4" x14ac:dyDescent="0.2">
      <c r="A79" s="68"/>
      <c r="B79" s="82"/>
      <c r="C79" s="82"/>
      <c r="D79" s="82"/>
    </row>
    <row r="80" spans="1:4" x14ac:dyDescent="0.2">
      <c r="A80" s="68"/>
      <c r="B80" s="82"/>
      <c r="C80" s="82"/>
      <c r="D80" s="82"/>
    </row>
    <row r="81" spans="1:4" x14ac:dyDescent="0.2">
      <c r="A81" s="68"/>
      <c r="B81" s="82"/>
      <c r="C81" s="82"/>
      <c r="D81" s="82"/>
    </row>
    <row r="82" spans="1:4" ht="15" x14ac:dyDescent="0.3">
      <c r="A82" s="83"/>
      <c r="B82" s="84"/>
      <c r="C82" s="84"/>
      <c r="D82" s="84"/>
    </row>
    <row r="83" spans="1:4" ht="15" x14ac:dyDescent="0.3">
      <c r="A83" s="83"/>
      <c r="B83" s="84"/>
      <c r="C83" s="84"/>
      <c r="D83" s="84"/>
    </row>
    <row r="84" spans="1:4" ht="15" x14ac:dyDescent="0.3">
      <c r="A84" s="83"/>
      <c r="B84" s="84"/>
      <c r="C84" s="84"/>
      <c r="D84" s="84"/>
    </row>
    <row r="85" spans="1:4" ht="15" x14ac:dyDescent="0.3">
      <c r="A85" s="83"/>
      <c r="B85" s="84"/>
      <c r="C85" s="84"/>
      <c r="D85" s="84"/>
    </row>
    <row r="86" spans="1:4" ht="15" x14ac:dyDescent="0.3">
      <c r="A86" s="83"/>
      <c r="B86" s="84"/>
      <c r="C86" s="84"/>
      <c r="D86" s="84"/>
    </row>
    <row r="87" spans="1:4" x14ac:dyDescent="0.2">
      <c r="A87" s="68"/>
      <c r="B87" s="82"/>
      <c r="C87" s="82"/>
      <c r="D87" s="82"/>
    </row>
    <row r="88" spans="1:4" x14ac:dyDescent="0.2">
      <c r="A88" s="68"/>
      <c r="B88" s="82"/>
      <c r="C88" s="82"/>
      <c r="D88" s="82"/>
    </row>
    <row r="89" spans="1:4" x14ac:dyDescent="0.2">
      <c r="A89" s="68"/>
      <c r="B89" s="82"/>
      <c r="C89" s="82"/>
      <c r="D89" s="82"/>
    </row>
    <row r="90" spans="1:4" x14ac:dyDescent="0.2">
      <c r="A90" s="68"/>
    </row>
    <row r="91" spans="1:4" x14ac:dyDescent="0.2">
      <c r="A91" s="68"/>
    </row>
    <row r="92" spans="1:4" x14ac:dyDescent="0.2">
      <c r="A92" s="68"/>
    </row>
    <row r="93" spans="1:4" x14ac:dyDescent="0.2">
      <c r="A93" s="68"/>
    </row>
    <row r="95" spans="1:4" x14ac:dyDescent="0.2">
      <c r="B95" s="86"/>
      <c r="C95" s="86"/>
      <c r="D95" s="86"/>
    </row>
    <row r="96" spans="1:4" x14ac:dyDescent="0.2">
      <c r="A96" s="68"/>
      <c r="B96" s="82"/>
      <c r="C96" s="82"/>
      <c r="D96" s="82"/>
    </row>
    <row r="97" spans="1:4" x14ac:dyDescent="0.2">
      <c r="A97" s="68"/>
      <c r="B97" s="82"/>
      <c r="C97" s="82"/>
      <c r="D97" s="82"/>
    </row>
    <row r="98" spans="1:4" x14ac:dyDescent="0.2">
      <c r="A98" s="68"/>
      <c r="B98" s="82"/>
      <c r="C98" s="82"/>
      <c r="D98" s="82"/>
    </row>
    <row r="99" spans="1:4" x14ac:dyDescent="0.2">
      <c r="A99" s="68"/>
      <c r="B99" s="82"/>
      <c r="C99" s="82"/>
      <c r="D99" s="82"/>
    </row>
    <row r="100" spans="1:4" x14ac:dyDescent="0.2">
      <c r="A100" s="68"/>
      <c r="B100" s="82"/>
      <c r="C100" s="82"/>
      <c r="D100" s="82"/>
    </row>
    <row r="101" spans="1:4" x14ac:dyDescent="0.2">
      <c r="A101" s="68"/>
      <c r="B101" s="82"/>
      <c r="C101" s="82"/>
      <c r="D101" s="82"/>
    </row>
    <row r="102" spans="1:4" x14ac:dyDescent="0.2">
      <c r="A102" s="68"/>
      <c r="B102" s="82"/>
      <c r="C102" s="82"/>
      <c r="D102" s="82"/>
    </row>
    <row r="103" spans="1:4" x14ac:dyDescent="0.2">
      <c r="A103" s="68"/>
      <c r="B103" s="82"/>
      <c r="C103" s="82"/>
      <c r="D103" s="82"/>
    </row>
    <row r="104" spans="1:4" x14ac:dyDescent="0.2">
      <c r="A104" s="68"/>
      <c r="B104" s="82"/>
      <c r="C104" s="82"/>
      <c r="D104" s="82"/>
    </row>
    <row r="105" spans="1:4" x14ac:dyDescent="0.2">
      <c r="A105" s="68"/>
      <c r="B105" s="82"/>
      <c r="C105" s="82"/>
      <c r="D105" s="82"/>
    </row>
    <row r="106" spans="1:4" x14ac:dyDescent="0.2">
      <c r="A106" s="68"/>
      <c r="B106" s="82"/>
      <c r="C106" s="82"/>
      <c r="D106" s="82"/>
    </row>
    <row r="107" spans="1:4" x14ac:dyDescent="0.2">
      <c r="A107" s="68"/>
      <c r="B107" s="82"/>
      <c r="C107" s="82"/>
      <c r="D107" s="82"/>
    </row>
    <row r="108" spans="1:4" x14ac:dyDescent="0.2">
      <c r="A108" s="68"/>
      <c r="B108" s="82"/>
      <c r="C108" s="82"/>
      <c r="D108" s="82"/>
    </row>
    <row r="109" spans="1:4" x14ac:dyDescent="0.2">
      <c r="A109" s="68"/>
      <c r="B109" s="82"/>
      <c r="C109" s="82"/>
      <c r="D109" s="82"/>
    </row>
    <row r="110" spans="1:4" x14ac:dyDescent="0.2">
      <c r="A110" s="68"/>
      <c r="B110" s="82"/>
      <c r="C110" s="82"/>
      <c r="D110" s="82"/>
    </row>
    <row r="111" spans="1:4" x14ac:dyDescent="0.2">
      <c r="A111" s="68"/>
      <c r="B111" s="82"/>
      <c r="C111" s="82"/>
      <c r="D111" s="82"/>
    </row>
    <row r="112" spans="1:4" x14ac:dyDescent="0.2">
      <c r="A112" s="68"/>
      <c r="B112" s="82"/>
      <c r="C112" s="82"/>
      <c r="D112" s="82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</sheetData>
  <mergeCells count="1">
    <mergeCell ref="B3:K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  <pageSetUpPr fitToPage="1"/>
  </sheetPr>
  <dimension ref="A1:L101"/>
  <sheetViews>
    <sheetView showGridLines="0" zoomScaleNormal="100" workbookViewId="0">
      <selection activeCell="K1" sqref="K1"/>
    </sheetView>
  </sheetViews>
  <sheetFormatPr defaultRowHeight="12.75" x14ac:dyDescent="0.2"/>
  <cols>
    <col min="1" max="1" width="37.140625" style="3" customWidth="1"/>
    <col min="2" max="2" width="10.7109375" style="3" customWidth="1"/>
    <col min="3" max="3" width="8.85546875" style="3" customWidth="1"/>
    <col min="4" max="5" width="7.7109375" style="3" customWidth="1"/>
    <col min="6" max="6" width="9.7109375" style="3" customWidth="1"/>
    <col min="7" max="7" width="7.7109375" style="3" customWidth="1"/>
    <col min="8" max="8" width="8.85546875" style="3" customWidth="1"/>
    <col min="9" max="9" width="10.7109375" style="3" customWidth="1"/>
    <col min="10" max="10" width="7.7109375" style="3" customWidth="1"/>
    <col min="11" max="16384" width="9.140625" style="3"/>
  </cols>
  <sheetData>
    <row r="1" spans="1:12" ht="15" customHeight="1" x14ac:dyDescent="0.2">
      <c r="A1" s="43" t="s">
        <v>340</v>
      </c>
      <c r="B1" s="68"/>
      <c r="C1" s="68"/>
      <c r="D1" s="68"/>
      <c r="E1" s="68"/>
      <c r="F1" s="68"/>
      <c r="G1" s="68"/>
      <c r="H1" s="68"/>
      <c r="I1" s="68"/>
      <c r="J1" s="68"/>
    </row>
    <row r="2" spans="1:12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</row>
    <row r="3" spans="1:12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73"/>
    </row>
    <row r="4" spans="1:12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</row>
    <row r="5" spans="1:12" ht="39" customHeight="1" x14ac:dyDescent="0.2">
      <c r="A5" s="449" t="s">
        <v>53</v>
      </c>
      <c r="B5" s="441" t="s">
        <v>32</v>
      </c>
      <c r="C5" s="450" t="s">
        <v>27</v>
      </c>
      <c r="D5" s="450" t="s">
        <v>28</v>
      </c>
      <c r="E5" s="450" t="s">
        <v>29</v>
      </c>
      <c r="F5" s="450" t="s">
        <v>33</v>
      </c>
      <c r="G5" s="450" t="s">
        <v>34</v>
      </c>
      <c r="H5" s="450" t="s">
        <v>35</v>
      </c>
      <c r="I5" s="450" t="s">
        <v>36</v>
      </c>
      <c r="J5" s="451" t="s">
        <v>37</v>
      </c>
    </row>
    <row r="6" spans="1:12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</row>
    <row r="7" spans="1:12" ht="19.5" customHeight="1" x14ac:dyDescent="0.3">
      <c r="A7" s="579" t="s">
        <v>41</v>
      </c>
      <c r="B7" s="78"/>
      <c r="C7" s="78"/>
      <c r="D7" s="78"/>
      <c r="E7" s="78"/>
      <c r="F7" s="78"/>
      <c r="G7" s="78"/>
      <c r="H7" s="78"/>
      <c r="I7" s="78"/>
      <c r="J7" s="78"/>
    </row>
    <row r="8" spans="1:12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</row>
    <row r="9" spans="1:12" ht="12.75" customHeight="1" x14ac:dyDescent="0.2">
      <c r="A9" s="87" t="s">
        <v>345</v>
      </c>
      <c r="B9" s="532" t="s">
        <v>13</v>
      </c>
      <c r="C9" s="532">
        <v>478.63348388671875</v>
      </c>
      <c r="D9" s="532" t="s">
        <v>13</v>
      </c>
      <c r="E9" s="532" t="s">
        <v>13</v>
      </c>
      <c r="F9" s="532" t="s">
        <v>13</v>
      </c>
      <c r="G9" s="532" t="s">
        <v>13</v>
      </c>
      <c r="H9" s="532" t="s">
        <v>13</v>
      </c>
      <c r="I9" s="532" t="s">
        <v>13</v>
      </c>
      <c r="J9" s="546">
        <v>478.63348388671875</v>
      </c>
    </row>
    <row r="10" spans="1:12" ht="12.75" customHeight="1" x14ac:dyDescent="0.2">
      <c r="A10" s="88" t="s">
        <v>135</v>
      </c>
      <c r="B10" s="534" t="s">
        <v>13</v>
      </c>
      <c r="C10" s="534">
        <v>144.58326721191406</v>
      </c>
      <c r="D10" s="534">
        <v>3591.4692840576172</v>
      </c>
      <c r="E10" s="534">
        <v>688.85104370117188</v>
      </c>
      <c r="F10" s="534">
        <v>1171.1397094726563</v>
      </c>
      <c r="G10" s="534">
        <v>234.02367782592773</v>
      </c>
      <c r="H10" s="534" t="s">
        <v>13</v>
      </c>
      <c r="I10" s="534">
        <v>1881.6434936523438</v>
      </c>
      <c r="J10" s="546">
        <v>7711.7104759216309</v>
      </c>
    </row>
    <row r="11" spans="1:12" ht="12.75" customHeight="1" x14ac:dyDescent="0.2">
      <c r="A11" s="88" t="s">
        <v>136</v>
      </c>
      <c r="B11" s="534" t="s">
        <v>13</v>
      </c>
      <c r="C11" s="534">
        <v>478.63348388671875</v>
      </c>
      <c r="D11" s="534" t="s">
        <v>13</v>
      </c>
      <c r="E11" s="534" t="s">
        <v>13</v>
      </c>
      <c r="F11" s="534">
        <v>201.97207641601563</v>
      </c>
      <c r="G11" s="534" t="s">
        <v>13</v>
      </c>
      <c r="H11" s="534" t="s">
        <v>13</v>
      </c>
      <c r="I11" s="534" t="s">
        <v>13</v>
      </c>
      <c r="J11" s="546">
        <v>680.60556030273438</v>
      </c>
    </row>
    <row r="12" spans="1:12" ht="12.75" customHeight="1" x14ac:dyDescent="0.2">
      <c r="A12" s="88" t="s">
        <v>137</v>
      </c>
      <c r="B12" s="534">
        <v>2514.0611915588379</v>
      </c>
      <c r="C12" s="534">
        <v>478.63348388671875</v>
      </c>
      <c r="D12" s="534">
        <v>4103.5282096862793</v>
      </c>
      <c r="E12" s="534" t="s">
        <v>13</v>
      </c>
      <c r="F12" s="534">
        <v>2905.2330474853516</v>
      </c>
      <c r="G12" s="534">
        <v>79.85321044921875</v>
      </c>
      <c r="H12" s="534" t="s">
        <v>13</v>
      </c>
      <c r="I12" s="534">
        <v>2065.5441131591797</v>
      </c>
      <c r="J12" s="546">
        <v>12146.853256225586</v>
      </c>
    </row>
    <row r="13" spans="1:12" ht="12.75" customHeight="1" x14ac:dyDescent="0.2">
      <c r="A13" s="88" t="s">
        <v>346</v>
      </c>
      <c r="B13" s="534" t="s">
        <v>13</v>
      </c>
      <c r="C13" s="534">
        <v>144.58326721191406</v>
      </c>
      <c r="D13" s="534" t="s">
        <v>13</v>
      </c>
      <c r="E13" s="534" t="s">
        <v>13</v>
      </c>
      <c r="F13" s="534" t="s">
        <v>13</v>
      </c>
      <c r="G13" s="534" t="s">
        <v>13</v>
      </c>
      <c r="H13" s="534" t="s">
        <v>13</v>
      </c>
      <c r="I13" s="534" t="s">
        <v>13</v>
      </c>
      <c r="J13" s="546">
        <v>144.58326721191406</v>
      </c>
    </row>
    <row r="14" spans="1:12" ht="3.75" customHeight="1" x14ac:dyDescent="0.2">
      <c r="A14" s="68"/>
      <c r="B14" s="553"/>
      <c r="C14" s="553"/>
      <c r="D14" s="553"/>
      <c r="E14" s="553"/>
      <c r="F14" s="553"/>
      <c r="G14" s="553"/>
      <c r="H14" s="553"/>
      <c r="I14" s="553"/>
      <c r="J14" s="553"/>
    </row>
    <row r="15" spans="1:12" x14ac:dyDescent="0.2">
      <c r="A15" s="452" t="s">
        <v>138</v>
      </c>
      <c r="B15" s="550">
        <v>2514.0611915588379</v>
      </c>
      <c r="C15" s="550">
        <v>1725.0669860839844</v>
      </c>
      <c r="D15" s="550">
        <v>7694.9974937438965</v>
      </c>
      <c r="E15" s="550">
        <v>688.85104370117188</v>
      </c>
      <c r="F15" s="550">
        <v>4278.3448333740234</v>
      </c>
      <c r="G15" s="550">
        <v>313.87688827514648</v>
      </c>
      <c r="H15" s="551" t="s">
        <v>13</v>
      </c>
      <c r="I15" s="551">
        <v>3947.1876068115234</v>
      </c>
      <c r="J15" s="551">
        <v>21162.386043548584</v>
      </c>
      <c r="L15" s="66"/>
    </row>
    <row r="16" spans="1:12" x14ac:dyDescent="0.2">
      <c r="B16" s="90"/>
      <c r="J16" s="66"/>
    </row>
    <row r="17" spans="1:10" ht="18.75" x14ac:dyDescent="0.3">
      <c r="A17" s="579" t="s">
        <v>42</v>
      </c>
      <c r="B17" s="91"/>
      <c r="C17" s="91"/>
      <c r="D17" s="91"/>
      <c r="E17" s="91"/>
      <c r="F17" s="91"/>
      <c r="G17" s="91"/>
      <c r="H17" s="91"/>
    </row>
    <row r="18" spans="1:10" ht="3.75" customHeight="1" x14ac:dyDescent="0.2">
      <c r="A18" s="77"/>
      <c r="B18" s="91"/>
      <c r="C18" s="91"/>
      <c r="D18" s="91"/>
      <c r="E18" s="91"/>
      <c r="F18" s="91"/>
      <c r="G18" s="91"/>
      <c r="H18" s="91"/>
    </row>
    <row r="19" spans="1:10" x14ac:dyDescent="0.2">
      <c r="A19" s="632" t="s">
        <v>139</v>
      </c>
      <c r="B19" s="532">
        <v>1487.4178619384766</v>
      </c>
      <c r="C19" s="532" t="s">
        <v>13</v>
      </c>
      <c r="D19" s="532" t="s">
        <v>13</v>
      </c>
      <c r="E19" s="532" t="s">
        <v>13</v>
      </c>
      <c r="F19" s="532" t="s">
        <v>13</v>
      </c>
      <c r="G19" s="532" t="s">
        <v>13</v>
      </c>
      <c r="H19" s="532">
        <v>123.73256683349609</v>
      </c>
      <c r="I19" s="532" t="s">
        <v>13</v>
      </c>
      <c r="J19" s="533">
        <v>1611.1504287719727</v>
      </c>
    </row>
    <row r="20" spans="1:10" ht="3.75" customHeight="1" x14ac:dyDescent="0.2">
      <c r="A20" s="92"/>
      <c r="B20" s="536"/>
      <c r="C20" s="253"/>
      <c r="D20" s="536"/>
      <c r="E20" s="536"/>
      <c r="F20" s="536"/>
      <c r="G20" s="536"/>
      <c r="H20" s="536"/>
      <c r="I20" s="536"/>
      <c r="J20" s="538"/>
    </row>
    <row r="21" spans="1:10" x14ac:dyDescent="0.2">
      <c r="A21" s="453" t="s">
        <v>140</v>
      </c>
      <c r="B21" s="539">
        <v>1487.4178619384766</v>
      </c>
      <c r="C21" s="539" t="s">
        <v>13</v>
      </c>
      <c r="D21" s="539" t="s">
        <v>13</v>
      </c>
      <c r="E21" s="539" t="s">
        <v>13</v>
      </c>
      <c r="F21" s="539" t="s">
        <v>13</v>
      </c>
      <c r="G21" s="539" t="s">
        <v>13</v>
      </c>
      <c r="H21" s="539">
        <v>123.73256683349609</v>
      </c>
      <c r="I21" s="539" t="s">
        <v>13</v>
      </c>
      <c r="J21" s="540">
        <v>1611.1504287719727</v>
      </c>
    </row>
    <row r="24" spans="1:10" x14ac:dyDescent="0.2">
      <c r="A24" s="68"/>
    </row>
    <row r="25" spans="1:10" x14ac:dyDescent="0.2">
      <c r="A25" s="68"/>
    </row>
    <row r="26" spans="1:10" x14ac:dyDescent="0.2">
      <c r="A26" s="68"/>
    </row>
    <row r="27" spans="1:10" x14ac:dyDescent="0.2">
      <c r="A27" s="68"/>
    </row>
    <row r="28" spans="1:10" x14ac:dyDescent="0.2">
      <c r="A28" s="68"/>
    </row>
    <row r="29" spans="1:10" x14ac:dyDescent="0.2">
      <c r="A29" s="68"/>
    </row>
    <row r="30" spans="1:10" x14ac:dyDescent="0.2">
      <c r="A30" s="68"/>
    </row>
    <row r="31" spans="1:10" x14ac:dyDescent="0.2">
      <c r="A31" s="68"/>
    </row>
    <row r="32" spans="1:10" x14ac:dyDescent="0.2">
      <c r="A32" s="68"/>
    </row>
    <row r="33" spans="1:1" x14ac:dyDescent="0.2">
      <c r="A33" s="68"/>
    </row>
    <row r="34" spans="1:1" x14ac:dyDescent="0.2">
      <c r="A34" s="68"/>
    </row>
    <row r="35" spans="1:1" x14ac:dyDescent="0.2">
      <c r="A35" s="68"/>
    </row>
    <row r="36" spans="1:1" x14ac:dyDescent="0.2">
      <c r="A36" s="68"/>
    </row>
    <row r="37" spans="1:1" x14ac:dyDescent="0.2">
      <c r="A37" s="68"/>
    </row>
    <row r="38" spans="1:1" x14ac:dyDescent="0.2">
      <c r="A38" s="68"/>
    </row>
    <row r="39" spans="1:1" x14ac:dyDescent="0.2">
      <c r="A39" s="68"/>
    </row>
    <row r="40" spans="1:1" x14ac:dyDescent="0.2">
      <c r="A40" s="68"/>
    </row>
    <row r="41" spans="1:1" x14ac:dyDescent="0.2">
      <c r="A41" s="68"/>
    </row>
    <row r="42" spans="1:1" x14ac:dyDescent="0.2">
      <c r="A42" s="68"/>
    </row>
    <row r="43" spans="1:1" x14ac:dyDescent="0.2">
      <c r="A43" s="68"/>
    </row>
    <row r="44" spans="1:1" x14ac:dyDescent="0.2">
      <c r="A44" s="68"/>
    </row>
    <row r="47" spans="1:1" x14ac:dyDescent="0.2">
      <c r="A47" s="68"/>
    </row>
    <row r="48" spans="1:1" x14ac:dyDescent="0.2">
      <c r="A48" s="68"/>
    </row>
    <row r="49" spans="1:1" x14ac:dyDescent="0.2">
      <c r="A49" s="68"/>
    </row>
    <row r="50" spans="1:1" x14ac:dyDescent="0.2">
      <c r="A50" s="68"/>
    </row>
    <row r="51" spans="1:1" x14ac:dyDescent="0.2">
      <c r="A51" s="68"/>
    </row>
    <row r="52" spans="1:1" x14ac:dyDescent="0.2">
      <c r="A52" s="68"/>
    </row>
    <row r="53" spans="1:1" x14ac:dyDescent="0.2">
      <c r="A53" s="68"/>
    </row>
    <row r="54" spans="1:1" x14ac:dyDescent="0.2">
      <c r="A54" s="68"/>
    </row>
    <row r="55" spans="1:1" x14ac:dyDescent="0.2">
      <c r="A55" s="68"/>
    </row>
    <row r="56" spans="1:1" x14ac:dyDescent="0.2">
      <c r="A56" s="68"/>
    </row>
    <row r="57" spans="1:1" x14ac:dyDescent="0.2">
      <c r="A57" s="68"/>
    </row>
    <row r="58" spans="1:1" x14ac:dyDescent="0.2">
      <c r="A58" s="68"/>
    </row>
    <row r="59" spans="1:1" x14ac:dyDescent="0.2">
      <c r="A59" s="68"/>
    </row>
    <row r="60" spans="1:1" x14ac:dyDescent="0.2">
      <c r="A60" s="68"/>
    </row>
    <row r="61" spans="1:1" x14ac:dyDescent="0.2">
      <c r="A61" s="68"/>
    </row>
    <row r="62" spans="1:1" x14ac:dyDescent="0.2">
      <c r="A62" s="68"/>
    </row>
    <row r="63" spans="1:1" x14ac:dyDescent="0.2">
      <c r="A63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</sheetData>
  <mergeCells count="1">
    <mergeCell ref="B3:I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  <pageSetUpPr fitToPage="1"/>
  </sheetPr>
  <dimension ref="A1:J144"/>
  <sheetViews>
    <sheetView showGridLines="0" zoomScaleNormal="100" workbookViewId="0">
      <selection activeCell="K1" sqref="K1"/>
    </sheetView>
  </sheetViews>
  <sheetFormatPr defaultRowHeight="12.75" x14ac:dyDescent="0.2"/>
  <cols>
    <col min="1" max="1" width="47.85546875" style="3" customWidth="1"/>
    <col min="2" max="2" width="10.7109375" style="3" customWidth="1"/>
    <col min="3" max="3" width="8.5703125" style="3" customWidth="1"/>
    <col min="4" max="4" width="7.85546875" style="3" customWidth="1"/>
    <col min="5" max="5" width="7.7109375" style="3" customWidth="1"/>
    <col min="6" max="6" width="10.7109375" style="3" customWidth="1"/>
    <col min="7" max="7" width="7.7109375" style="3" customWidth="1"/>
    <col min="8" max="16384" width="9.140625" style="3"/>
  </cols>
  <sheetData>
    <row r="1" spans="1:10" ht="15" customHeight="1" x14ac:dyDescent="0.2">
      <c r="A1" s="43" t="s">
        <v>340</v>
      </c>
      <c r="B1" s="69"/>
      <c r="C1" s="69"/>
      <c r="D1" s="68"/>
      <c r="E1" s="68"/>
      <c r="F1" s="68"/>
      <c r="G1" s="68"/>
      <c r="H1" s="70"/>
      <c r="I1" s="71"/>
      <c r="J1" s="71"/>
    </row>
    <row r="2" spans="1:10" ht="15" customHeight="1" x14ac:dyDescent="0.2">
      <c r="A2" s="72"/>
      <c r="B2" s="73"/>
      <c r="C2" s="73"/>
      <c r="D2" s="73"/>
      <c r="E2" s="73"/>
      <c r="F2" s="73"/>
      <c r="G2" s="73"/>
      <c r="H2" s="74"/>
      <c r="I2" s="71"/>
      <c r="J2" s="71"/>
    </row>
    <row r="3" spans="1:10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71"/>
    </row>
    <row r="4" spans="1:10" ht="3.75" customHeight="1" x14ac:dyDescent="0.2">
      <c r="A4" s="72"/>
      <c r="B4" s="73"/>
      <c r="C4" s="73"/>
      <c r="D4" s="73"/>
      <c r="E4" s="73"/>
      <c r="F4" s="73"/>
      <c r="G4" s="73"/>
      <c r="H4" s="74"/>
      <c r="I4" s="71"/>
      <c r="J4" s="71"/>
    </row>
    <row r="5" spans="1:10" ht="39" customHeight="1" x14ac:dyDescent="0.2">
      <c r="A5" s="449" t="s">
        <v>53</v>
      </c>
      <c r="B5" s="450" t="s">
        <v>32</v>
      </c>
      <c r="C5" s="450" t="s">
        <v>28</v>
      </c>
      <c r="D5" s="450" t="s">
        <v>29</v>
      </c>
      <c r="E5" s="450" t="s">
        <v>30</v>
      </c>
      <c r="F5" s="450" t="s">
        <v>33</v>
      </c>
      <c r="G5" s="450" t="s">
        <v>34</v>
      </c>
      <c r="H5" s="450" t="s">
        <v>35</v>
      </c>
      <c r="I5" s="450" t="s">
        <v>36</v>
      </c>
      <c r="J5" s="451" t="s">
        <v>37</v>
      </c>
    </row>
    <row r="6" spans="1:10" ht="6" customHeight="1" x14ac:dyDescent="0.2">
      <c r="A6" s="77"/>
      <c r="B6" s="78"/>
      <c r="C6" s="78"/>
      <c r="D6" s="78"/>
      <c r="E6" s="78"/>
      <c r="F6" s="78"/>
      <c r="G6" s="78"/>
      <c r="H6" s="75"/>
      <c r="I6" s="76"/>
      <c r="J6" s="76"/>
    </row>
    <row r="7" spans="1:10" ht="19.5" customHeight="1" x14ac:dyDescent="0.3">
      <c r="A7" s="579" t="s">
        <v>43</v>
      </c>
      <c r="B7" s="78"/>
      <c r="C7" s="78"/>
      <c r="D7" s="78"/>
      <c r="E7" s="78"/>
      <c r="F7" s="78"/>
      <c r="G7" s="78"/>
      <c r="H7" s="75"/>
      <c r="I7" s="76"/>
      <c r="J7" s="76"/>
    </row>
    <row r="8" spans="1:10" ht="3.75" customHeight="1" x14ac:dyDescent="0.2">
      <c r="A8" s="77"/>
      <c r="B8" s="78"/>
      <c r="C8" s="78"/>
      <c r="D8" s="78"/>
      <c r="E8" s="78"/>
      <c r="F8" s="78"/>
      <c r="G8" s="78"/>
      <c r="H8" s="75"/>
      <c r="I8" s="76"/>
      <c r="J8" s="76"/>
    </row>
    <row r="9" spans="1:10" x14ac:dyDescent="0.2">
      <c r="A9" s="17" t="s">
        <v>141</v>
      </c>
      <c r="B9" s="33" t="s">
        <v>13</v>
      </c>
      <c r="C9" s="33">
        <v>1015.9592437744141</v>
      </c>
      <c r="D9" s="33" t="s">
        <v>13</v>
      </c>
      <c r="E9" s="33" t="s">
        <v>13</v>
      </c>
      <c r="F9" s="33">
        <v>378.83871841430664</v>
      </c>
      <c r="G9" s="33" t="s">
        <v>13</v>
      </c>
      <c r="H9" s="33" t="s">
        <v>13</v>
      </c>
      <c r="I9" s="33">
        <v>311.87058639526367</v>
      </c>
      <c r="J9" s="456">
        <v>1706.6685485839844</v>
      </c>
    </row>
    <row r="10" spans="1:10" ht="12.75" customHeight="1" x14ac:dyDescent="0.2">
      <c r="A10" s="141" t="s">
        <v>142</v>
      </c>
      <c r="B10" s="159" t="s">
        <v>13</v>
      </c>
      <c r="C10" s="159">
        <v>4054.7112617492676</v>
      </c>
      <c r="D10" s="159">
        <v>200.73310089111328</v>
      </c>
      <c r="E10" s="159">
        <v>519.58419799804688</v>
      </c>
      <c r="F10" s="159">
        <v>4349.7709617614746</v>
      </c>
      <c r="G10" s="159">
        <v>1316.9227027893066</v>
      </c>
      <c r="H10" s="159" t="s">
        <v>13</v>
      </c>
      <c r="I10" s="159">
        <v>6232.8139247894287</v>
      </c>
      <c r="J10" s="160">
        <v>16674.536149978638</v>
      </c>
    </row>
    <row r="11" spans="1:10" ht="12.75" customHeight="1" x14ac:dyDescent="0.2">
      <c r="A11" s="141" t="s">
        <v>347</v>
      </c>
      <c r="B11" s="159" t="s">
        <v>13</v>
      </c>
      <c r="C11" s="159" t="s">
        <v>13</v>
      </c>
      <c r="D11" s="159" t="s">
        <v>13</v>
      </c>
      <c r="E11" s="159" t="s">
        <v>13</v>
      </c>
      <c r="F11" s="159" t="s">
        <v>13</v>
      </c>
      <c r="G11" s="159">
        <v>121.51798248291016</v>
      </c>
      <c r="H11" s="159" t="s">
        <v>13</v>
      </c>
      <c r="I11" s="159" t="s">
        <v>13</v>
      </c>
      <c r="J11" s="160">
        <v>121.51798248291016</v>
      </c>
    </row>
    <row r="12" spans="1:10" ht="12.75" customHeight="1" x14ac:dyDescent="0.2">
      <c r="A12" s="141" t="s">
        <v>348</v>
      </c>
      <c r="B12" s="159">
        <v>177.93630981445313</v>
      </c>
      <c r="C12" s="159" t="s">
        <v>13</v>
      </c>
      <c r="D12" s="159" t="s">
        <v>13</v>
      </c>
      <c r="E12" s="159" t="s">
        <v>13</v>
      </c>
      <c r="F12" s="159" t="s">
        <v>13</v>
      </c>
      <c r="G12" s="159" t="s">
        <v>13</v>
      </c>
      <c r="H12" s="159" t="s">
        <v>13</v>
      </c>
      <c r="I12" s="159" t="s">
        <v>13</v>
      </c>
      <c r="J12" s="160">
        <v>177.93630981445313</v>
      </c>
    </row>
    <row r="13" spans="1:10" ht="12.75" customHeight="1" x14ac:dyDescent="0.2">
      <c r="A13" s="141" t="s">
        <v>143</v>
      </c>
      <c r="B13" s="159" t="s">
        <v>13</v>
      </c>
      <c r="C13" s="159" t="s">
        <v>13</v>
      </c>
      <c r="D13" s="159" t="s">
        <v>13</v>
      </c>
      <c r="E13" s="159" t="s">
        <v>13</v>
      </c>
      <c r="F13" s="159" t="s">
        <v>13</v>
      </c>
      <c r="G13" s="159" t="s">
        <v>13</v>
      </c>
      <c r="H13" s="159">
        <v>199.27236175537109</v>
      </c>
      <c r="I13" s="159" t="s">
        <v>13</v>
      </c>
      <c r="J13" s="160">
        <v>199.27236175537109</v>
      </c>
    </row>
    <row r="14" spans="1:10" ht="12.75" customHeight="1" x14ac:dyDescent="0.2">
      <c r="A14" s="141" t="s">
        <v>144</v>
      </c>
      <c r="B14" s="159" t="s">
        <v>13</v>
      </c>
      <c r="C14" s="159">
        <v>718.81976318359375</v>
      </c>
      <c r="D14" s="159">
        <v>25.737281799316406</v>
      </c>
      <c r="E14" s="159" t="s">
        <v>13</v>
      </c>
      <c r="F14" s="159">
        <v>684.53572463989258</v>
      </c>
      <c r="G14" s="159">
        <v>59.022533416748047</v>
      </c>
      <c r="H14" s="159" t="s">
        <v>13</v>
      </c>
      <c r="I14" s="159">
        <v>1463.8073387145996</v>
      </c>
      <c r="J14" s="160">
        <v>2951.9226417541504</v>
      </c>
    </row>
    <row r="15" spans="1:10" ht="12.75" customHeight="1" x14ac:dyDescent="0.2">
      <c r="A15" s="141" t="s">
        <v>349</v>
      </c>
      <c r="B15" s="159" t="s">
        <v>13</v>
      </c>
      <c r="C15" s="159" t="s">
        <v>13</v>
      </c>
      <c r="D15" s="159" t="s">
        <v>13</v>
      </c>
      <c r="E15" s="159" t="s">
        <v>13</v>
      </c>
      <c r="F15" s="159" t="s">
        <v>13</v>
      </c>
      <c r="G15" s="159" t="s">
        <v>13</v>
      </c>
      <c r="H15" s="159">
        <v>85.332801818847656</v>
      </c>
      <c r="I15" s="159" t="s">
        <v>13</v>
      </c>
      <c r="J15" s="160">
        <v>85.332801818847656</v>
      </c>
    </row>
    <row r="16" spans="1:10" ht="12.75" customHeight="1" x14ac:dyDescent="0.2">
      <c r="A16" s="141" t="s">
        <v>145</v>
      </c>
      <c r="B16" s="159" t="s">
        <v>13</v>
      </c>
      <c r="C16" s="159">
        <v>379.2843017578125</v>
      </c>
      <c r="D16" s="159">
        <v>513.855224609375</v>
      </c>
      <c r="E16" s="159" t="s">
        <v>13</v>
      </c>
      <c r="F16" s="159">
        <v>1747.5881576538086</v>
      </c>
      <c r="G16" s="159">
        <v>109.36447906494141</v>
      </c>
      <c r="H16" s="159" t="s">
        <v>13</v>
      </c>
      <c r="I16" s="159">
        <v>800.84287643432617</v>
      </c>
      <c r="J16" s="160">
        <v>3550.9350395202637</v>
      </c>
    </row>
    <row r="17" spans="1:10" ht="12.75" customHeight="1" x14ac:dyDescent="0.2">
      <c r="A17" s="141" t="s">
        <v>146</v>
      </c>
      <c r="B17" s="159" t="s">
        <v>13</v>
      </c>
      <c r="C17" s="159">
        <v>4605.1513118743896</v>
      </c>
      <c r="D17" s="159">
        <v>25.737281799316406</v>
      </c>
      <c r="E17" s="159" t="s">
        <v>13</v>
      </c>
      <c r="F17" s="159">
        <v>3309.9626617431641</v>
      </c>
      <c r="G17" s="159">
        <v>328.09343338012695</v>
      </c>
      <c r="H17" s="159" t="s">
        <v>13</v>
      </c>
      <c r="I17" s="159">
        <v>3779.9559898376465</v>
      </c>
      <c r="J17" s="160">
        <v>12048.900678634644</v>
      </c>
    </row>
    <row r="18" spans="1:10" ht="3.75" customHeight="1" x14ac:dyDescent="0.2">
      <c r="A18" s="143"/>
      <c r="B18" s="161"/>
      <c r="C18" s="161"/>
      <c r="D18" s="161"/>
      <c r="E18" s="161"/>
      <c r="F18" s="161"/>
      <c r="G18" s="161"/>
      <c r="H18" s="161"/>
      <c r="I18" s="161"/>
      <c r="J18" s="162"/>
    </row>
    <row r="19" spans="1:10" x14ac:dyDescent="0.2">
      <c r="A19" s="457" t="s">
        <v>147</v>
      </c>
      <c r="B19" s="433">
        <v>177.93630981445313</v>
      </c>
      <c r="C19" s="433">
        <v>10773.925882339478</v>
      </c>
      <c r="D19" s="433">
        <v>766.06288909912109</v>
      </c>
      <c r="E19" s="433">
        <v>519.58419799804688</v>
      </c>
      <c r="F19" s="433">
        <v>10470.696224212646</v>
      </c>
      <c r="G19" s="433">
        <v>1934.9211311340332</v>
      </c>
      <c r="H19" s="433">
        <v>284.60516357421875</v>
      </c>
      <c r="I19" s="433">
        <v>12589.290716171265</v>
      </c>
      <c r="J19" s="433">
        <v>37517.022514343262</v>
      </c>
    </row>
    <row r="21" spans="1:10" ht="18.75" x14ac:dyDescent="0.3">
      <c r="A21" s="579" t="s">
        <v>148</v>
      </c>
      <c r="B21" s="91"/>
      <c r="C21" s="91"/>
      <c r="D21" s="91"/>
      <c r="E21" s="91"/>
    </row>
    <row r="22" spans="1:10" ht="3.75" customHeight="1" x14ac:dyDescent="0.2">
      <c r="A22" s="77"/>
      <c r="B22" s="91"/>
      <c r="C22" s="91"/>
      <c r="D22" s="91"/>
      <c r="E22" s="91"/>
    </row>
    <row r="23" spans="1:10" x14ac:dyDescent="0.2">
      <c r="A23" s="632" t="s">
        <v>350</v>
      </c>
      <c r="B23" s="532" t="s">
        <v>13</v>
      </c>
      <c r="C23" s="532" t="s">
        <v>13</v>
      </c>
      <c r="D23" s="532" t="s">
        <v>13</v>
      </c>
      <c r="E23" s="532" t="s">
        <v>13</v>
      </c>
      <c r="F23" s="532" t="s">
        <v>13</v>
      </c>
      <c r="G23" s="532" t="s">
        <v>13</v>
      </c>
      <c r="H23" s="532">
        <v>170.66560363769531</v>
      </c>
      <c r="I23" s="532" t="s">
        <v>13</v>
      </c>
      <c r="J23" s="533">
        <v>170.66560363769531</v>
      </c>
    </row>
    <row r="24" spans="1:10" x14ac:dyDescent="0.2">
      <c r="A24" s="632" t="s">
        <v>351</v>
      </c>
      <c r="B24" s="532" t="s">
        <v>13</v>
      </c>
      <c r="C24" s="532" t="s">
        <v>13</v>
      </c>
      <c r="D24" s="532" t="s">
        <v>13</v>
      </c>
      <c r="E24" s="532" t="s">
        <v>13</v>
      </c>
      <c r="F24" s="532" t="s">
        <v>13</v>
      </c>
      <c r="G24" s="532" t="s">
        <v>13</v>
      </c>
      <c r="H24" s="532">
        <v>143.93804168701172</v>
      </c>
      <c r="I24" s="532" t="s">
        <v>13</v>
      </c>
      <c r="J24" s="533">
        <v>143.93804168701172</v>
      </c>
    </row>
    <row r="25" spans="1:10" x14ac:dyDescent="0.2">
      <c r="A25" s="632" t="s">
        <v>251</v>
      </c>
      <c r="B25" s="532" t="s">
        <v>13</v>
      </c>
      <c r="C25" s="532">
        <v>688.64503479003906</v>
      </c>
      <c r="D25" s="532" t="s">
        <v>13</v>
      </c>
      <c r="E25" s="532" t="s">
        <v>13</v>
      </c>
      <c r="F25" s="532">
        <v>301.14099884033203</v>
      </c>
      <c r="G25" s="532">
        <v>243.03596496582031</v>
      </c>
      <c r="H25" s="532" t="s">
        <v>13</v>
      </c>
      <c r="I25" s="532">
        <v>896.4124755859375</v>
      </c>
      <c r="J25" s="533">
        <v>2129.2344741821289</v>
      </c>
    </row>
    <row r="26" spans="1:10" x14ac:dyDescent="0.2">
      <c r="A26" s="632" t="s">
        <v>252</v>
      </c>
      <c r="B26" s="532" t="s">
        <v>13</v>
      </c>
      <c r="C26" s="532" t="s">
        <v>13</v>
      </c>
      <c r="D26" s="532" t="s">
        <v>13</v>
      </c>
      <c r="E26" s="532" t="s">
        <v>13</v>
      </c>
      <c r="F26" s="532">
        <v>118.19783782958984</v>
      </c>
      <c r="G26" s="532" t="s">
        <v>13</v>
      </c>
      <c r="H26" s="532" t="s">
        <v>13</v>
      </c>
      <c r="I26" s="532" t="s">
        <v>13</v>
      </c>
      <c r="J26" s="533">
        <v>118.19783782958984</v>
      </c>
    </row>
    <row r="27" spans="1:10" x14ac:dyDescent="0.2">
      <c r="A27" s="632" t="s">
        <v>352</v>
      </c>
      <c r="B27" s="532" t="s">
        <v>13</v>
      </c>
      <c r="C27" s="532">
        <v>862.2791748046875</v>
      </c>
      <c r="D27" s="532" t="s">
        <v>13</v>
      </c>
      <c r="E27" s="532" t="s">
        <v>13</v>
      </c>
      <c r="F27" s="532">
        <v>253.04872894287109</v>
      </c>
      <c r="G27" s="532">
        <v>218.72895812988281</v>
      </c>
      <c r="H27" s="532">
        <v>71.999549865722656</v>
      </c>
      <c r="I27" s="532">
        <v>83.410919189453125</v>
      </c>
      <c r="J27" s="533">
        <v>1489.4673309326172</v>
      </c>
    </row>
    <row r="28" spans="1:10" x14ac:dyDescent="0.2">
      <c r="A28" s="633" t="s">
        <v>149</v>
      </c>
      <c r="B28" s="534" t="s">
        <v>13</v>
      </c>
      <c r="C28" s="534" t="s">
        <v>13</v>
      </c>
      <c r="D28" s="534" t="s">
        <v>13</v>
      </c>
      <c r="E28" s="534" t="s">
        <v>13</v>
      </c>
      <c r="F28" s="534" t="s">
        <v>13</v>
      </c>
      <c r="G28" s="534" t="s">
        <v>13</v>
      </c>
      <c r="H28" s="534">
        <v>434.46591949462891</v>
      </c>
      <c r="I28" s="534" t="s">
        <v>13</v>
      </c>
      <c r="J28" s="535">
        <v>434.46591949462891</v>
      </c>
    </row>
    <row r="29" spans="1:10" ht="3.75" customHeight="1" x14ac:dyDescent="0.2">
      <c r="A29" s="92"/>
      <c r="B29" s="537"/>
      <c r="C29" s="536"/>
      <c r="D29" s="536"/>
      <c r="E29" s="536"/>
      <c r="F29" s="536"/>
      <c r="G29" s="537"/>
      <c r="H29" s="536"/>
      <c r="I29" s="537"/>
      <c r="J29" s="538"/>
    </row>
    <row r="30" spans="1:10" x14ac:dyDescent="0.2">
      <c r="A30" s="458" t="s">
        <v>199</v>
      </c>
      <c r="B30" s="539" t="s">
        <v>13</v>
      </c>
      <c r="C30" s="539">
        <v>1550.9242095947266</v>
      </c>
      <c r="D30" s="539" t="s">
        <v>13</v>
      </c>
      <c r="E30" s="539" t="s">
        <v>13</v>
      </c>
      <c r="F30" s="539">
        <v>672.38756561279297</v>
      </c>
      <c r="G30" s="539">
        <v>461.76492309570313</v>
      </c>
      <c r="H30" s="539">
        <v>821.06911468505859</v>
      </c>
      <c r="I30" s="539">
        <v>979.82339477539063</v>
      </c>
      <c r="J30" s="540">
        <v>4485.9692077636719</v>
      </c>
    </row>
    <row r="31" spans="1:10" x14ac:dyDescent="0.2">
      <c r="A31" s="68"/>
    </row>
    <row r="32" spans="1:10" x14ac:dyDescent="0.2">
      <c r="A32" s="68"/>
    </row>
    <row r="33" spans="1:1" x14ac:dyDescent="0.2">
      <c r="A33" s="68"/>
    </row>
    <row r="34" spans="1:1" x14ac:dyDescent="0.2">
      <c r="A34" s="68"/>
    </row>
    <row r="35" spans="1:1" x14ac:dyDescent="0.2">
      <c r="A35" s="68"/>
    </row>
    <row r="36" spans="1:1" x14ac:dyDescent="0.2">
      <c r="A36" s="68"/>
    </row>
    <row r="37" spans="1:1" x14ac:dyDescent="0.2">
      <c r="A37" s="68"/>
    </row>
    <row r="38" spans="1:1" x14ac:dyDescent="0.2">
      <c r="A38" s="68"/>
    </row>
    <row r="39" spans="1:1" x14ac:dyDescent="0.2">
      <c r="A39" s="68"/>
    </row>
    <row r="40" spans="1:1" x14ac:dyDescent="0.2">
      <c r="A40" s="68"/>
    </row>
    <row r="41" spans="1:1" x14ac:dyDescent="0.2">
      <c r="A41" s="68"/>
    </row>
    <row r="42" spans="1:1" x14ac:dyDescent="0.2">
      <c r="A42" s="68"/>
    </row>
    <row r="43" spans="1:1" x14ac:dyDescent="0.2">
      <c r="A43" s="68"/>
    </row>
    <row r="44" spans="1:1" x14ac:dyDescent="0.2">
      <c r="A44" s="68"/>
    </row>
    <row r="45" spans="1:1" x14ac:dyDescent="0.2">
      <c r="A45" s="68"/>
    </row>
    <row r="46" spans="1:1" x14ac:dyDescent="0.2">
      <c r="A46" s="68"/>
    </row>
    <row r="47" spans="1:1" x14ac:dyDescent="0.2">
      <c r="A47" s="68"/>
    </row>
    <row r="48" spans="1:1" x14ac:dyDescent="0.2">
      <c r="A48" s="68"/>
    </row>
    <row r="49" spans="1:1" x14ac:dyDescent="0.2">
      <c r="A49" s="68"/>
    </row>
    <row r="50" spans="1:1" x14ac:dyDescent="0.2">
      <c r="A50" s="68"/>
    </row>
    <row r="51" spans="1:1" x14ac:dyDescent="0.2">
      <c r="A51" s="68"/>
    </row>
    <row r="52" spans="1:1" x14ac:dyDescent="0.2">
      <c r="A52" s="68"/>
    </row>
    <row r="53" spans="1:1" ht="15" x14ac:dyDescent="0.3">
      <c r="A53" s="83"/>
    </row>
    <row r="54" spans="1:1" ht="15" x14ac:dyDescent="0.3">
      <c r="A54" s="83"/>
    </row>
    <row r="55" spans="1:1" ht="15" x14ac:dyDescent="0.3">
      <c r="A55" s="83"/>
    </row>
    <row r="56" spans="1:1" ht="15" x14ac:dyDescent="0.3">
      <c r="A56" s="83"/>
    </row>
    <row r="57" spans="1:1" ht="15" x14ac:dyDescent="0.3">
      <c r="A57" s="83"/>
    </row>
    <row r="58" spans="1:1" x14ac:dyDescent="0.2">
      <c r="A58" s="68"/>
    </row>
    <row r="59" spans="1:1" x14ac:dyDescent="0.2">
      <c r="A59" s="68"/>
    </row>
    <row r="60" spans="1:1" x14ac:dyDescent="0.2">
      <c r="A60" s="68"/>
    </row>
    <row r="61" spans="1:1" x14ac:dyDescent="0.2">
      <c r="A61" s="68"/>
    </row>
    <row r="62" spans="1:1" x14ac:dyDescent="0.2">
      <c r="A62" s="68"/>
    </row>
    <row r="63" spans="1:1" x14ac:dyDescent="0.2">
      <c r="A63" s="68"/>
    </row>
    <row r="64" spans="1:1" x14ac:dyDescent="0.2">
      <c r="A64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</sheetData>
  <mergeCells count="1">
    <mergeCell ref="B3:I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  <pageSetUpPr fitToPage="1"/>
  </sheetPr>
  <dimension ref="A1:J105"/>
  <sheetViews>
    <sheetView showGridLines="0" zoomScaleNormal="100" workbookViewId="0">
      <selection activeCell="K1" sqref="K1"/>
    </sheetView>
  </sheetViews>
  <sheetFormatPr defaultRowHeight="12.75" x14ac:dyDescent="0.2"/>
  <cols>
    <col min="1" max="1" width="38.7109375" style="3" customWidth="1"/>
    <col min="2" max="2" width="10.7109375" style="3" customWidth="1"/>
    <col min="3" max="3" width="8.7109375" style="3" customWidth="1"/>
    <col min="4" max="5" width="7.7109375" style="3" customWidth="1"/>
    <col min="6" max="6" width="10.7109375" style="3" customWidth="1"/>
    <col min="7" max="7" width="9.7109375" style="3" customWidth="1"/>
    <col min="8" max="8" width="7.7109375" style="3" customWidth="1"/>
    <col min="9" max="9" width="10.5703125" style="3" customWidth="1"/>
    <col min="10" max="10" width="7.7109375" style="3" customWidth="1"/>
    <col min="11" max="16384" width="9.140625" style="3"/>
  </cols>
  <sheetData>
    <row r="1" spans="1:10" ht="15" customHeight="1" x14ac:dyDescent="0.2">
      <c r="A1" s="43" t="s">
        <v>340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</row>
    <row r="3" spans="1:10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73"/>
    </row>
    <row r="4" spans="1:10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</row>
    <row r="5" spans="1:10" ht="39" customHeight="1" x14ac:dyDescent="0.2">
      <c r="A5" s="449" t="s">
        <v>53</v>
      </c>
      <c r="B5" s="441" t="s">
        <v>32</v>
      </c>
      <c r="C5" s="450" t="s">
        <v>27</v>
      </c>
      <c r="D5" s="450" t="s">
        <v>28</v>
      </c>
      <c r="E5" s="450" t="s">
        <v>29</v>
      </c>
      <c r="F5" s="450" t="s">
        <v>30</v>
      </c>
      <c r="G5" s="450" t="s">
        <v>33</v>
      </c>
      <c r="H5" s="450" t="s">
        <v>34</v>
      </c>
      <c r="I5" s="450" t="s">
        <v>36</v>
      </c>
      <c r="J5" s="451" t="s">
        <v>37</v>
      </c>
    </row>
    <row r="6" spans="1:10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</row>
    <row r="7" spans="1:10" ht="19.5" customHeight="1" x14ac:dyDescent="0.3">
      <c r="A7" s="579" t="s">
        <v>45</v>
      </c>
      <c r="B7" s="78"/>
      <c r="C7" s="78"/>
      <c r="D7" s="78"/>
      <c r="E7" s="78"/>
      <c r="F7" s="78"/>
      <c r="G7" s="78"/>
      <c r="H7" s="78"/>
      <c r="I7" s="75"/>
    </row>
    <row r="8" spans="1:10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</row>
    <row r="9" spans="1:10" ht="12.75" customHeight="1" x14ac:dyDescent="0.2">
      <c r="A9" s="79" t="s">
        <v>151</v>
      </c>
      <c r="B9" s="532" t="s">
        <v>13</v>
      </c>
      <c r="C9" s="532" t="s">
        <v>13</v>
      </c>
      <c r="D9" s="532">
        <v>9453.5106868743896</v>
      </c>
      <c r="E9" s="532">
        <v>624.97240447998047</v>
      </c>
      <c r="F9" s="532">
        <v>70.93743896484375</v>
      </c>
      <c r="G9" s="532">
        <v>4046.5290145874023</v>
      </c>
      <c r="H9" s="532">
        <v>234.02367782592773</v>
      </c>
      <c r="I9" s="545">
        <v>3961.4833755493164</v>
      </c>
      <c r="J9" s="546">
        <v>18391.45659828186</v>
      </c>
    </row>
    <row r="10" spans="1:10" ht="12.75" customHeight="1" x14ac:dyDescent="0.2">
      <c r="A10" s="80" t="s">
        <v>152</v>
      </c>
      <c r="B10" s="534" t="s">
        <v>13</v>
      </c>
      <c r="C10" s="534" t="s">
        <v>13</v>
      </c>
      <c r="D10" s="534" t="s">
        <v>13</v>
      </c>
      <c r="E10" s="534" t="s">
        <v>13</v>
      </c>
      <c r="F10" s="534" t="s">
        <v>13</v>
      </c>
      <c r="G10" s="534">
        <v>963.58739471435547</v>
      </c>
      <c r="H10" s="534" t="s">
        <v>13</v>
      </c>
      <c r="I10" s="547" t="s">
        <v>13</v>
      </c>
      <c r="J10" s="546">
        <v>963.58739471435547</v>
      </c>
    </row>
    <row r="11" spans="1:10" ht="12.75" customHeight="1" x14ac:dyDescent="0.2">
      <c r="A11" s="80" t="s">
        <v>153</v>
      </c>
      <c r="B11" s="534" t="s">
        <v>13</v>
      </c>
      <c r="C11" s="534" t="s">
        <v>13</v>
      </c>
      <c r="D11" s="534" t="s">
        <v>13</v>
      </c>
      <c r="E11" s="534" t="s">
        <v>13</v>
      </c>
      <c r="F11" s="534" t="s">
        <v>13</v>
      </c>
      <c r="G11" s="534">
        <v>126.16173553466797</v>
      </c>
      <c r="H11" s="534" t="s">
        <v>13</v>
      </c>
      <c r="I11" s="547" t="s">
        <v>13</v>
      </c>
      <c r="J11" s="546">
        <v>126.16173553466797</v>
      </c>
    </row>
    <row r="12" spans="1:10" ht="12.75" customHeight="1" x14ac:dyDescent="0.2">
      <c r="A12" s="80" t="s">
        <v>154</v>
      </c>
      <c r="B12" s="532">
        <v>1055.9020080566406</v>
      </c>
      <c r="C12" s="534" t="s">
        <v>13</v>
      </c>
      <c r="D12" s="534" t="s">
        <v>13</v>
      </c>
      <c r="E12" s="532" t="s">
        <v>13</v>
      </c>
      <c r="F12" s="532" t="s">
        <v>13</v>
      </c>
      <c r="G12" s="532" t="s">
        <v>13</v>
      </c>
      <c r="H12" s="534" t="s">
        <v>13</v>
      </c>
      <c r="I12" s="547" t="s">
        <v>13</v>
      </c>
      <c r="J12" s="546">
        <v>1055.9020080566406</v>
      </c>
    </row>
    <row r="13" spans="1:10" ht="12.75" customHeight="1" x14ac:dyDescent="0.2">
      <c r="A13" s="80" t="s">
        <v>155</v>
      </c>
      <c r="B13" s="534">
        <v>877.90944290161133</v>
      </c>
      <c r="C13" s="534" t="s">
        <v>13</v>
      </c>
      <c r="D13" s="534" t="s">
        <v>13</v>
      </c>
      <c r="E13" s="534" t="s">
        <v>13</v>
      </c>
      <c r="F13" s="534" t="s">
        <v>13</v>
      </c>
      <c r="G13" s="534" t="s">
        <v>13</v>
      </c>
      <c r="H13" s="534" t="s">
        <v>13</v>
      </c>
      <c r="I13" s="547" t="s">
        <v>13</v>
      </c>
      <c r="J13" s="546">
        <v>877.90944290161133</v>
      </c>
    </row>
    <row r="14" spans="1:10" ht="12.75" customHeight="1" x14ac:dyDescent="0.2">
      <c r="A14" s="80" t="s">
        <v>156</v>
      </c>
      <c r="B14" s="534" t="s">
        <v>13</v>
      </c>
      <c r="C14" s="534" t="s">
        <v>13</v>
      </c>
      <c r="D14" s="534">
        <v>518.98994445800781</v>
      </c>
      <c r="E14" s="534" t="s">
        <v>13</v>
      </c>
      <c r="F14" s="534" t="s">
        <v>13</v>
      </c>
      <c r="G14" s="534">
        <v>530.90391540527344</v>
      </c>
      <c r="H14" s="534" t="s">
        <v>13</v>
      </c>
      <c r="I14" s="547" t="s">
        <v>13</v>
      </c>
      <c r="J14" s="546">
        <v>1049.8938598632813</v>
      </c>
    </row>
    <row r="15" spans="1:10" ht="12.75" customHeight="1" x14ac:dyDescent="0.2">
      <c r="A15" s="80" t="s">
        <v>88</v>
      </c>
      <c r="B15" s="532" t="s">
        <v>13</v>
      </c>
      <c r="C15" s="534" t="s">
        <v>13</v>
      </c>
      <c r="D15" s="534" t="s">
        <v>13</v>
      </c>
      <c r="E15" s="532" t="s">
        <v>13</v>
      </c>
      <c r="F15" s="532" t="s">
        <v>13</v>
      </c>
      <c r="G15" s="532">
        <v>162.47890472412109</v>
      </c>
      <c r="H15" s="534">
        <v>201.37119293212891</v>
      </c>
      <c r="I15" s="547">
        <v>205.93324279785156</v>
      </c>
      <c r="J15" s="546">
        <v>569.78334045410156</v>
      </c>
    </row>
    <row r="16" spans="1:10" ht="12.75" customHeight="1" x14ac:dyDescent="0.2">
      <c r="A16" s="80" t="s">
        <v>91</v>
      </c>
      <c r="B16" s="534" t="s">
        <v>13</v>
      </c>
      <c r="C16" s="534" t="s">
        <v>13</v>
      </c>
      <c r="D16" s="534">
        <v>1388.7520141601563</v>
      </c>
      <c r="E16" s="534" t="s">
        <v>13</v>
      </c>
      <c r="F16" s="534">
        <v>76.481315612792969</v>
      </c>
      <c r="G16" s="534">
        <v>1280.5202674865723</v>
      </c>
      <c r="H16" s="534" t="s">
        <v>13</v>
      </c>
      <c r="I16" s="547">
        <v>730.833984375</v>
      </c>
      <c r="J16" s="546">
        <v>3476.5875816345215</v>
      </c>
    </row>
    <row r="17" spans="1:10" ht="12.75" customHeight="1" x14ac:dyDescent="0.2">
      <c r="A17" s="80" t="s">
        <v>157</v>
      </c>
      <c r="B17" s="534" t="s">
        <v>13</v>
      </c>
      <c r="C17" s="534" t="s">
        <v>13</v>
      </c>
      <c r="D17" s="534" t="s">
        <v>13</v>
      </c>
      <c r="E17" s="534" t="s">
        <v>13</v>
      </c>
      <c r="F17" s="534" t="s">
        <v>13</v>
      </c>
      <c r="G17" s="534">
        <v>169.72828674316406</v>
      </c>
      <c r="H17" s="534" t="s">
        <v>13</v>
      </c>
      <c r="I17" s="547">
        <v>1602.8774719238281</v>
      </c>
      <c r="J17" s="546">
        <v>1772.6057586669922</v>
      </c>
    </row>
    <row r="18" spans="1:10" ht="12.75" customHeight="1" x14ac:dyDescent="0.2">
      <c r="A18" s="80" t="s">
        <v>353</v>
      </c>
      <c r="B18" s="534">
        <v>258.12643432617188</v>
      </c>
      <c r="C18" s="534">
        <v>144.58326721191406</v>
      </c>
      <c r="D18" s="534">
        <v>1039.2649383544922</v>
      </c>
      <c r="E18" s="532">
        <v>256.9276123046875</v>
      </c>
      <c r="F18" s="532" t="s">
        <v>13</v>
      </c>
      <c r="G18" s="534">
        <v>279.72452545166016</v>
      </c>
      <c r="H18" s="534">
        <v>109.36447906494141</v>
      </c>
      <c r="I18" s="547">
        <v>15.210760116577148</v>
      </c>
      <c r="J18" s="546">
        <v>2103.2020168304443</v>
      </c>
    </row>
    <row r="19" spans="1:10" ht="3.75" customHeight="1" x14ac:dyDescent="0.2">
      <c r="A19" s="68"/>
      <c r="B19" s="553"/>
      <c r="C19" s="553"/>
      <c r="D19" s="553"/>
      <c r="E19" s="553"/>
      <c r="F19" s="553"/>
      <c r="G19" s="553"/>
      <c r="H19" s="553"/>
      <c r="I19" s="553"/>
      <c r="J19" s="553"/>
    </row>
    <row r="20" spans="1:10" x14ac:dyDescent="0.2">
      <c r="A20" s="452" t="s">
        <v>158</v>
      </c>
      <c r="B20" s="550">
        <v>2191.9378852844238</v>
      </c>
      <c r="C20" s="550">
        <v>144.58326721191406</v>
      </c>
      <c r="D20" s="550">
        <v>12400.517583847046</v>
      </c>
      <c r="E20" s="550">
        <v>881.90001678466797</v>
      </c>
      <c r="F20" s="550">
        <v>147.41875457763672</v>
      </c>
      <c r="G20" s="550">
        <v>7559.6340446472168</v>
      </c>
      <c r="H20" s="550">
        <v>544.75934982299805</v>
      </c>
      <c r="I20" s="551">
        <v>6516.3388347625732</v>
      </c>
      <c r="J20" s="551">
        <v>30387.089736938477</v>
      </c>
    </row>
    <row r="21" spans="1:10" x14ac:dyDescent="0.2">
      <c r="A21" s="68"/>
    </row>
    <row r="22" spans="1:10" x14ac:dyDescent="0.2">
      <c r="A22" s="68"/>
    </row>
    <row r="23" spans="1:10" x14ac:dyDescent="0.2">
      <c r="A23" s="68"/>
    </row>
    <row r="24" spans="1:10" x14ac:dyDescent="0.2">
      <c r="A24" s="68"/>
    </row>
    <row r="25" spans="1:10" x14ac:dyDescent="0.2">
      <c r="A25" s="68"/>
    </row>
    <row r="28" spans="1:10" x14ac:dyDescent="0.2">
      <c r="A28" s="68"/>
    </row>
    <row r="29" spans="1:10" x14ac:dyDescent="0.2">
      <c r="A29" s="68"/>
    </row>
    <row r="30" spans="1:10" x14ac:dyDescent="0.2">
      <c r="A30" s="68"/>
    </row>
    <row r="31" spans="1:10" x14ac:dyDescent="0.2">
      <c r="A31" s="68"/>
    </row>
    <row r="32" spans="1:10" x14ac:dyDescent="0.2">
      <c r="A32" s="68"/>
    </row>
    <row r="33" spans="1:1" x14ac:dyDescent="0.2">
      <c r="A33" s="68"/>
    </row>
    <row r="34" spans="1:1" x14ac:dyDescent="0.2">
      <c r="A34" s="68"/>
    </row>
    <row r="35" spans="1:1" x14ac:dyDescent="0.2">
      <c r="A35" s="68"/>
    </row>
    <row r="36" spans="1:1" x14ac:dyDescent="0.2">
      <c r="A36" s="68"/>
    </row>
    <row r="37" spans="1:1" x14ac:dyDescent="0.2">
      <c r="A37" s="68"/>
    </row>
    <row r="38" spans="1:1" x14ac:dyDescent="0.2">
      <c r="A38" s="68"/>
    </row>
    <row r="39" spans="1:1" x14ac:dyDescent="0.2">
      <c r="A39" s="68"/>
    </row>
    <row r="40" spans="1:1" x14ac:dyDescent="0.2">
      <c r="A40" s="68"/>
    </row>
    <row r="41" spans="1:1" x14ac:dyDescent="0.2">
      <c r="A41" s="68"/>
    </row>
    <row r="42" spans="1:1" x14ac:dyDescent="0.2">
      <c r="A42" s="68"/>
    </row>
    <row r="43" spans="1:1" x14ac:dyDescent="0.2">
      <c r="A43" s="68"/>
    </row>
    <row r="44" spans="1:1" x14ac:dyDescent="0.2">
      <c r="A44" s="68"/>
    </row>
    <row r="45" spans="1:1" x14ac:dyDescent="0.2">
      <c r="A45" s="68"/>
    </row>
    <row r="46" spans="1:1" x14ac:dyDescent="0.2">
      <c r="A46" s="68"/>
    </row>
    <row r="47" spans="1:1" x14ac:dyDescent="0.2">
      <c r="A47" s="68"/>
    </row>
    <row r="48" spans="1:1" x14ac:dyDescent="0.2">
      <c r="A48" s="68"/>
    </row>
    <row r="51" spans="1:1" x14ac:dyDescent="0.2">
      <c r="A51" s="68"/>
    </row>
    <row r="52" spans="1:1" x14ac:dyDescent="0.2">
      <c r="A52" s="68"/>
    </row>
    <row r="53" spans="1:1" x14ac:dyDescent="0.2">
      <c r="A53" s="68"/>
    </row>
    <row r="54" spans="1:1" x14ac:dyDescent="0.2">
      <c r="A54" s="68"/>
    </row>
    <row r="55" spans="1:1" x14ac:dyDescent="0.2">
      <c r="A55" s="68"/>
    </row>
    <row r="56" spans="1:1" x14ac:dyDescent="0.2">
      <c r="A56" s="68"/>
    </row>
    <row r="57" spans="1:1" x14ac:dyDescent="0.2">
      <c r="A57" s="68"/>
    </row>
    <row r="58" spans="1:1" x14ac:dyDescent="0.2">
      <c r="A58" s="68"/>
    </row>
    <row r="59" spans="1:1" x14ac:dyDescent="0.2">
      <c r="A59" s="68"/>
    </row>
    <row r="60" spans="1:1" x14ac:dyDescent="0.2">
      <c r="A60" s="68"/>
    </row>
    <row r="61" spans="1:1" x14ac:dyDescent="0.2">
      <c r="A61" s="68"/>
    </row>
    <row r="62" spans="1:1" x14ac:dyDescent="0.2">
      <c r="A62" s="68"/>
    </row>
    <row r="63" spans="1:1" x14ac:dyDescent="0.2">
      <c r="A63" s="68"/>
    </row>
    <row r="64" spans="1:1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</sheetData>
  <mergeCells count="1">
    <mergeCell ref="B3:I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  <pageSetUpPr fitToPage="1"/>
  </sheetPr>
  <dimension ref="A1:L158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38.7109375" style="3" customWidth="1"/>
    <col min="2" max="2" width="7.7109375" style="3" customWidth="1"/>
    <col min="3" max="3" width="10.7109375" style="3" customWidth="1"/>
    <col min="4" max="4" width="8.7109375" style="3" customWidth="1"/>
    <col min="5" max="6" width="7.7109375" style="3" customWidth="1"/>
    <col min="7" max="7" width="10.7109375" style="3" customWidth="1"/>
    <col min="8" max="8" width="9.7109375" style="3" customWidth="1"/>
    <col min="9" max="10" width="7.7109375" style="3" customWidth="1"/>
    <col min="11" max="11" width="10.5703125" style="3" customWidth="1"/>
    <col min="12" max="12" width="7.7109375" style="3" customWidth="1"/>
    <col min="13" max="16384" width="9.140625" style="3"/>
  </cols>
  <sheetData>
    <row r="1" spans="1:12" ht="15" customHeight="1" x14ac:dyDescent="0.2">
      <c r="A1" s="96" t="s">
        <v>354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689"/>
      <c r="K3" s="689"/>
      <c r="L3" s="73"/>
    </row>
    <row r="4" spans="1:12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39" customHeight="1" x14ac:dyDescent="0.2">
      <c r="A5" s="449" t="s">
        <v>53</v>
      </c>
      <c r="B5" s="450" t="s">
        <v>25</v>
      </c>
      <c r="C5" s="441" t="s">
        <v>32</v>
      </c>
      <c r="D5" s="450" t="s">
        <v>27</v>
      </c>
      <c r="E5" s="450" t="s">
        <v>28</v>
      </c>
      <c r="F5" s="450" t="s">
        <v>29</v>
      </c>
      <c r="G5" s="450" t="s">
        <v>30</v>
      </c>
      <c r="H5" s="450" t="s">
        <v>33</v>
      </c>
      <c r="I5" s="450" t="s">
        <v>34</v>
      </c>
      <c r="J5" s="450" t="s">
        <v>35</v>
      </c>
      <c r="K5" s="450" t="s">
        <v>36</v>
      </c>
      <c r="L5" s="451" t="s">
        <v>37</v>
      </c>
    </row>
    <row r="6" spans="1:12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9.5" customHeight="1" x14ac:dyDescent="0.3">
      <c r="A7" s="579" t="s">
        <v>39</v>
      </c>
      <c r="B7" s="78"/>
      <c r="C7" s="78"/>
      <c r="D7" s="78"/>
      <c r="E7" s="78"/>
      <c r="F7" s="78"/>
      <c r="G7" s="78"/>
      <c r="H7" s="78"/>
      <c r="I7" s="78"/>
      <c r="J7" s="78"/>
      <c r="K7" s="75"/>
    </row>
    <row r="8" spans="1:12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12.75" customHeight="1" x14ac:dyDescent="0.2">
      <c r="A9" s="97" t="s">
        <v>54</v>
      </c>
      <c r="B9" s="556" t="s">
        <v>13</v>
      </c>
      <c r="C9" s="556">
        <v>302.85601806640625</v>
      </c>
      <c r="D9" s="556">
        <v>100.51303100585938</v>
      </c>
      <c r="E9" s="556" t="s">
        <v>13</v>
      </c>
      <c r="F9" s="556" t="s">
        <v>13</v>
      </c>
      <c r="G9" s="556" t="s">
        <v>13</v>
      </c>
      <c r="H9" s="556" t="s">
        <v>13</v>
      </c>
      <c r="I9" s="556" t="s">
        <v>13</v>
      </c>
      <c r="J9" s="557" t="s">
        <v>13</v>
      </c>
      <c r="K9" s="557" t="s">
        <v>13</v>
      </c>
      <c r="L9" s="558">
        <v>403.36904907226563</v>
      </c>
    </row>
    <row r="10" spans="1:12" ht="12.75" customHeight="1" x14ac:dyDescent="0.2">
      <c r="A10" s="98" t="s">
        <v>55</v>
      </c>
      <c r="B10" s="559" t="s">
        <v>13</v>
      </c>
      <c r="C10" s="559">
        <v>353.04167556762695</v>
      </c>
      <c r="D10" s="559">
        <v>57.436019897460938</v>
      </c>
      <c r="E10" s="559" t="s">
        <v>13</v>
      </c>
      <c r="F10" s="559" t="s">
        <v>13</v>
      </c>
      <c r="G10" s="559" t="s">
        <v>13</v>
      </c>
      <c r="H10" s="559" t="s">
        <v>13</v>
      </c>
      <c r="I10" s="559" t="s">
        <v>13</v>
      </c>
      <c r="J10" s="560" t="s">
        <v>13</v>
      </c>
      <c r="K10" s="560" t="s">
        <v>13</v>
      </c>
      <c r="L10" s="558">
        <v>410.47769546508789</v>
      </c>
    </row>
    <row r="11" spans="1:12" ht="12.75" customHeight="1" x14ac:dyDescent="0.2">
      <c r="A11" s="98" t="s">
        <v>56</v>
      </c>
      <c r="B11" s="559" t="s">
        <v>13</v>
      </c>
      <c r="C11" s="559">
        <v>339.25830078125</v>
      </c>
      <c r="D11" s="559" t="s">
        <v>13</v>
      </c>
      <c r="E11" s="559" t="s">
        <v>13</v>
      </c>
      <c r="F11" s="559" t="s">
        <v>13</v>
      </c>
      <c r="G11" s="559" t="s">
        <v>13</v>
      </c>
      <c r="H11" s="559" t="s">
        <v>13</v>
      </c>
      <c r="I11" s="559" t="s">
        <v>13</v>
      </c>
      <c r="J11" s="560">
        <v>22.201772689819336</v>
      </c>
      <c r="K11" s="560">
        <v>342.66320705413818</v>
      </c>
      <c r="L11" s="558">
        <v>704.12328052520752</v>
      </c>
    </row>
    <row r="12" spans="1:12" ht="12.75" customHeight="1" x14ac:dyDescent="0.2">
      <c r="A12" s="98" t="s">
        <v>57</v>
      </c>
      <c r="B12" s="559" t="s">
        <v>13</v>
      </c>
      <c r="C12" s="556">
        <v>205.75734114646912</v>
      </c>
      <c r="D12" s="559">
        <v>25.925665855407715</v>
      </c>
      <c r="E12" s="559" t="s">
        <v>13</v>
      </c>
      <c r="F12" s="559" t="s">
        <v>13</v>
      </c>
      <c r="G12" s="556" t="s">
        <v>13</v>
      </c>
      <c r="H12" s="556" t="s">
        <v>13</v>
      </c>
      <c r="I12" s="559" t="s">
        <v>13</v>
      </c>
      <c r="J12" s="560" t="s">
        <v>13</v>
      </c>
      <c r="K12" s="560" t="s">
        <v>13</v>
      </c>
      <c r="L12" s="558">
        <v>231.68300700187683</v>
      </c>
    </row>
    <row r="13" spans="1:12" ht="12.75" customHeight="1" x14ac:dyDescent="0.2">
      <c r="A13" s="98" t="s">
        <v>58</v>
      </c>
      <c r="B13" s="559" t="s">
        <v>13</v>
      </c>
      <c r="C13" s="559">
        <v>296.32916259765625</v>
      </c>
      <c r="D13" s="559" t="s">
        <v>13</v>
      </c>
      <c r="E13" s="559" t="s">
        <v>13</v>
      </c>
      <c r="F13" s="559" t="s">
        <v>13</v>
      </c>
      <c r="G13" s="559" t="s">
        <v>13</v>
      </c>
      <c r="H13" s="559" t="s">
        <v>13</v>
      </c>
      <c r="I13" s="559" t="s">
        <v>13</v>
      </c>
      <c r="J13" s="560" t="s">
        <v>13</v>
      </c>
      <c r="K13" s="560" t="s">
        <v>13</v>
      </c>
      <c r="L13" s="558">
        <v>296.32916259765625</v>
      </c>
    </row>
    <row r="14" spans="1:12" ht="12.75" customHeight="1" x14ac:dyDescent="0.2">
      <c r="A14" s="98" t="s">
        <v>59</v>
      </c>
      <c r="B14" s="559" t="s">
        <v>13</v>
      </c>
      <c r="C14" s="559" t="s">
        <v>13</v>
      </c>
      <c r="D14" s="559" t="s">
        <v>13</v>
      </c>
      <c r="E14" s="559">
        <v>42.116675853729248</v>
      </c>
      <c r="F14" s="559" t="s">
        <v>13</v>
      </c>
      <c r="G14" s="559" t="s">
        <v>13</v>
      </c>
      <c r="H14" s="559">
        <v>48.171462059020996</v>
      </c>
      <c r="I14" s="559" t="s">
        <v>13</v>
      </c>
      <c r="J14" s="560" t="s">
        <v>13</v>
      </c>
      <c r="K14" s="560" t="s">
        <v>13</v>
      </c>
      <c r="L14" s="558">
        <v>90.288137912750244</v>
      </c>
    </row>
    <row r="15" spans="1:12" ht="12.75" customHeight="1" x14ac:dyDescent="0.2">
      <c r="A15" s="98" t="s">
        <v>60</v>
      </c>
      <c r="B15" s="559" t="s">
        <v>13</v>
      </c>
      <c r="C15" s="556" t="s">
        <v>13</v>
      </c>
      <c r="D15" s="559" t="s">
        <v>13</v>
      </c>
      <c r="E15" s="559">
        <v>79.511524200439453</v>
      </c>
      <c r="F15" s="559" t="s">
        <v>13</v>
      </c>
      <c r="G15" s="556" t="s">
        <v>13</v>
      </c>
      <c r="H15" s="556">
        <v>134.41958141326904</v>
      </c>
      <c r="I15" s="559">
        <v>17.966970443725586</v>
      </c>
      <c r="J15" s="560" t="s">
        <v>13</v>
      </c>
      <c r="K15" s="560">
        <v>25.22923469543457</v>
      </c>
      <c r="L15" s="558">
        <v>257.12731075286865</v>
      </c>
    </row>
    <row r="16" spans="1:12" ht="12.75" customHeight="1" x14ac:dyDescent="0.2">
      <c r="A16" s="98" t="s">
        <v>62</v>
      </c>
      <c r="B16" s="559" t="s">
        <v>13</v>
      </c>
      <c r="C16" s="559" t="s">
        <v>13</v>
      </c>
      <c r="D16" s="559" t="s">
        <v>13</v>
      </c>
      <c r="E16" s="559">
        <v>92.729091644287109</v>
      </c>
      <c r="F16" s="559" t="s">
        <v>13</v>
      </c>
      <c r="G16" s="559" t="s">
        <v>13</v>
      </c>
      <c r="H16" s="559">
        <v>96.456727981567383</v>
      </c>
      <c r="I16" s="559" t="s">
        <v>13</v>
      </c>
      <c r="J16" s="560" t="s">
        <v>13</v>
      </c>
      <c r="K16" s="560">
        <v>283.99492931365967</v>
      </c>
      <c r="L16" s="558">
        <v>473.18074893951416</v>
      </c>
    </row>
    <row r="17" spans="1:12" ht="12.75" customHeight="1" x14ac:dyDescent="0.2">
      <c r="A17" s="98" t="s">
        <v>63</v>
      </c>
      <c r="B17" s="559" t="s">
        <v>13</v>
      </c>
      <c r="C17" s="559" t="s">
        <v>13</v>
      </c>
      <c r="D17" s="559" t="s">
        <v>13</v>
      </c>
      <c r="E17" s="559">
        <v>545.18536424636841</v>
      </c>
      <c r="F17" s="559" t="s">
        <v>13</v>
      </c>
      <c r="G17" s="559" t="s">
        <v>13</v>
      </c>
      <c r="H17" s="559">
        <v>597.23711490631104</v>
      </c>
      <c r="I17" s="559">
        <v>35.656658172607422</v>
      </c>
      <c r="J17" s="560">
        <v>20.869667053222656</v>
      </c>
      <c r="K17" s="560">
        <v>433.85211086273193</v>
      </c>
      <c r="L17" s="558">
        <v>1632.8009152412415</v>
      </c>
    </row>
    <row r="18" spans="1:12" ht="12.75" customHeight="1" x14ac:dyDescent="0.2">
      <c r="A18" s="98" t="s">
        <v>64</v>
      </c>
      <c r="B18" s="559" t="s">
        <v>13</v>
      </c>
      <c r="C18" s="559" t="s">
        <v>13</v>
      </c>
      <c r="D18" s="559" t="s">
        <v>13</v>
      </c>
      <c r="E18" s="559">
        <v>677.51111602783203</v>
      </c>
      <c r="F18" s="559" t="s">
        <v>13</v>
      </c>
      <c r="G18" s="556" t="s">
        <v>13</v>
      </c>
      <c r="H18" s="559">
        <v>622.13932991027832</v>
      </c>
      <c r="I18" s="559">
        <v>28.330817222595215</v>
      </c>
      <c r="J18" s="560" t="s">
        <v>13</v>
      </c>
      <c r="K18" s="560">
        <v>425.69110488891602</v>
      </c>
      <c r="L18" s="558">
        <v>1753.6723680496216</v>
      </c>
    </row>
    <row r="19" spans="1:12" ht="12.75" customHeight="1" x14ac:dyDescent="0.2">
      <c r="A19" s="98" t="s">
        <v>335</v>
      </c>
      <c r="B19" s="559" t="s">
        <v>13</v>
      </c>
      <c r="C19" s="559" t="s">
        <v>13</v>
      </c>
      <c r="D19" s="559" t="s">
        <v>13</v>
      </c>
      <c r="E19" s="559" t="s">
        <v>13</v>
      </c>
      <c r="F19" s="559" t="s">
        <v>13</v>
      </c>
      <c r="G19" s="559" t="s">
        <v>13</v>
      </c>
      <c r="H19" s="559" t="s">
        <v>13</v>
      </c>
      <c r="I19" s="559" t="s">
        <v>13</v>
      </c>
      <c r="J19" s="560" t="s">
        <v>13</v>
      </c>
      <c r="K19" s="560">
        <v>131.17779159545898</v>
      </c>
      <c r="L19" s="558">
        <v>131.17779159545898</v>
      </c>
    </row>
    <row r="20" spans="1:12" ht="12.75" customHeight="1" x14ac:dyDescent="0.2">
      <c r="A20" s="98" t="s">
        <v>65</v>
      </c>
      <c r="B20" s="559" t="s">
        <v>13</v>
      </c>
      <c r="C20" s="559" t="s">
        <v>13</v>
      </c>
      <c r="D20" s="556" t="s">
        <v>13</v>
      </c>
      <c r="E20" s="556" t="s">
        <v>13</v>
      </c>
      <c r="F20" s="559" t="s">
        <v>13</v>
      </c>
      <c r="G20" s="559" t="s">
        <v>13</v>
      </c>
      <c r="H20" s="559" t="s">
        <v>13</v>
      </c>
      <c r="I20" s="559" t="s">
        <v>13</v>
      </c>
      <c r="J20" s="560">
        <v>23.056922912597656</v>
      </c>
      <c r="K20" s="560" t="s">
        <v>13</v>
      </c>
      <c r="L20" s="558">
        <v>23.056922912597656</v>
      </c>
    </row>
    <row r="21" spans="1:12" ht="12.75" customHeight="1" x14ac:dyDescent="0.2">
      <c r="A21" s="98" t="s">
        <v>66</v>
      </c>
      <c r="B21" s="559">
        <v>15.570841789245605</v>
      </c>
      <c r="C21" s="559" t="s">
        <v>13</v>
      </c>
      <c r="D21" s="559" t="s">
        <v>13</v>
      </c>
      <c r="E21" s="559" t="s">
        <v>13</v>
      </c>
      <c r="F21" s="559" t="s">
        <v>13</v>
      </c>
      <c r="G21" s="559" t="s">
        <v>13</v>
      </c>
      <c r="H21" s="559" t="s">
        <v>13</v>
      </c>
      <c r="I21" s="559" t="s">
        <v>13</v>
      </c>
      <c r="J21" s="560" t="s">
        <v>13</v>
      </c>
      <c r="K21" s="560" t="s">
        <v>13</v>
      </c>
      <c r="L21" s="558">
        <v>15.570841789245605</v>
      </c>
    </row>
    <row r="22" spans="1:12" ht="12.75" customHeight="1" x14ac:dyDescent="0.2">
      <c r="A22" s="98" t="s">
        <v>67</v>
      </c>
      <c r="B22" s="559" t="s">
        <v>13</v>
      </c>
      <c r="C22" s="559" t="s">
        <v>13</v>
      </c>
      <c r="D22" s="559" t="s">
        <v>13</v>
      </c>
      <c r="E22" s="559" t="s">
        <v>13</v>
      </c>
      <c r="F22" s="559" t="s">
        <v>13</v>
      </c>
      <c r="G22" s="559" t="s">
        <v>13</v>
      </c>
      <c r="H22" s="559" t="s">
        <v>13</v>
      </c>
      <c r="I22" s="559" t="s">
        <v>13</v>
      </c>
      <c r="J22" s="560" t="s">
        <v>13</v>
      </c>
      <c r="K22" s="560">
        <v>205.36079788208008</v>
      </c>
      <c r="L22" s="558">
        <v>205.36079788208008</v>
      </c>
    </row>
    <row r="23" spans="1:12" ht="12.75" customHeight="1" x14ac:dyDescent="0.2">
      <c r="A23" s="98" t="s">
        <v>68</v>
      </c>
      <c r="B23" s="559" t="s">
        <v>13</v>
      </c>
      <c r="C23" s="559">
        <v>427.41604804992676</v>
      </c>
      <c r="D23" s="559">
        <v>49.857340812683105</v>
      </c>
      <c r="E23" s="559" t="s">
        <v>13</v>
      </c>
      <c r="F23" s="559" t="s">
        <v>13</v>
      </c>
      <c r="G23" s="559" t="s">
        <v>13</v>
      </c>
      <c r="H23" s="559" t="s">
        <v>13</v>
      </c>
      <c r="I23" s="559" t="s">
        <v>13</v>
      </c>
      <c r="J23" s="560" t="s">
        <v>13</v>
      </c>
      <c r="K23" s="560" t="s">
        <v>13</v>
      </c>
      <c r="L23" s="558">
        <v>477.27338886260986</v>
      </c>
    </row>
    <row r="24" spans="1:12" ht="12.75" customHeight="1" x14ac:dyDescent="0.2">
      <c r="A24" s="98" t="s">
        <v>69</v>
      </c>
      <c r="B24" s="559" t="s">
        <v>13</v>
      </c>
      <c r="C24" s="559" t="s">
        <v>13</v>
      </c>
      <c r="D24" s="559" t="s">
        <v>13</v>
      </c>
      <c r="E24" s="559" t="s">
        <v>13</v>
      </c>
      <c r="F24" s="559">
        <v>0.83323591947555542</v>
      </c>
      <c r="G24" s="559" t="s">
        <v>13</v>
      </c>
      <c r="H24" s="559" t="s">
        <v>13</v>
      </c>
      <c r="I24" s="559" t="s">
        <v>13</v>
      </c>
      <c r="J24" s="560" t="s">
        <v>13</v>
      </c>
      <c r="K24" s="560" t="s">
        <v>13</v>
      </c>
      <c r="L24" s="558">
        <v>0.83323591947555542</v>
      </c>
    </row>
    <row r="25" spans="1:12" ht="12.75" customHeight="1" x14ac:dyDescent="0.2">
      <c r="A25" s="98" t="s">
        <v>70</v>
      </c>
      <c r="B25" s="559" t="s">
        <v>13</v>
      </c>
      <c r="C25" s="559">
        <v>83.284887313842773</v>
      </c>
      <c r="D25" s="559">
        <v>28.718009948730469</v>
      </c>
      <c r="E25" s="559" t="s">
        <v>13</v>
      </c>
      <c r="F25" s="559" t="s">
        <v>13</v>
      </c>
      <c r="G25" s="559" t="s">
        <v>13</v>
      </c>
      <c r="H25" s="559" t="s">
        <v>13</v>
      </c>
      <c r="I25" s="559" t="s">
        <v>13</v>
      </c>
      <c r="J25" s="560" t="s">
        <v>13</v>
      </c>
      <c r="K25" s="560" t="s">
        <v>13</v>
      </c>
      <c r="L25" s="558">
        <v>112.00289726257324</v>
      </c>
    </row>
    <row r="26" spans="1:12" ht="12.75" customHeight="1" x14ac:dyDescent="0.2">
      <c r="A26" s="98" t="s">
        <v>71</v>
      </c>
      <c r="B26" s="559" t="s">
        <v>13</v>
      </c>
      <c r="C26" s="559">
        <v>2128.0862503051758</v>
      </c>
      <c r="D26" s="559">
        <v>1402.2376403808594</v>
      </c>
      <c r="E26" s="559" t="s">
        <v>13</v>
      </c>
      <c r="F26" s="559" t="s">
        <v>13</v>
      </c>
      <c r="G26" s="559" t="s">
        <v>13</v>
      </c>
      <c r="H26" s="559" t="s">
        <v>13</v>
      </c>
      <c r="I26" s="559" t="s">
        <v>13</v>
      </c>
      <c r="J26" s="560" t="s">
        <v>13</v>
      </c>
      <c r="K26" s="560" t="s">
        <v>13</v>
      </c>
      <c r="L26" s="558">
        <v>3530.3238906860352</v>
      </c>
    </row>
    <row r="27" spans="1:12" ht="12.75" customHeight="1" x14ac:dyDescent="0.2">
      <c r="A27" s="98" t="s">
        <v>245</v>
      </c>
      <c r="B27" s="559" t="s">
        <v>13</v>
      </c>
      <c r="C27" s="559">
        <v>52.847087860107422</v>
      </c>
      <c r="D27" s="559" t="s">
        <v>13</v>
      </c>
      <c r="E27" s="559" t="s">
        <v>13</v>
      </c>
      <c r="F27" s="559" t="s">
        <v>13</v>
      </c>
      <c r="G27" s="559" t="s">
        <v>13</v>
      </c>
      <c r="H27" s="559" t="s">
        <v>13</v>
      </c>
      <c r="I27" s="559" t="s">
        <v>13</v>
      </c>
      <c r="J27" s="560" t="s">
        <v>13</v>
      </c>
      <c r="K27" s="560" t="s">
        <v>13</v>
      </c>
      <c r="L27" s="558">
        <v>52.847087860107422</v>
      </c>
    </row>
    <row r="28" spans="1:12" ht="12.75" customHeight="1" x14ac:dyDescent="0.2">
      <c r="A28" s="98" t="s">
        <v>72</v>
      </c>
      <c r="B28" s="559" t="s">
        <v>13</v>
      </c>
      <c r="C28" s="559" t="s">
        <v>13</v>
      </c>
      <c r="D28" s="559" t="s">
        <v>13</v>
      </c>
      <c r="E28" s="559">
        <v>262.2445592880249</v>
      </c>
      <c r="F28" s="559" t="s">
        <v>13</v>
      </c>
      <c r="G28" s="559" t="s">
        <v>13</v>
      </c>
      <c r="H28" s="559">
        <v>311.2411994934082</v>
      </c>
      <c r="I28" s="559" t="s">
        <v>13</v>
      </c>
      <c r="J28" s="560" t="s">
        <v>13</v>
      </c>
      <c r="K28" s="560" t="s">
        <v>13</v>
      </c>
      <c r="L28" s="558">
        <v>573.48575878143311</v>
      </c>
    </row>
    <row r="29" spans="1:12" ht="12.75" customHeight="1" x14ac:dyDescent="0.2">
      <c r="A29" s="98" t="s">
        <v>73</v>
      </c>
      <c r="B29" s="559" t="s">
        <v>13</v>
      </c>
      <c r="C29" s="559" t="s">
        <v>13</v>
      </c>
      <c r="D29" s="559" t="s">
        <v>13</v>
      </c>
      <c r="E29" s="559" t="s">
        <v>13</v>
      </c>
      <c r="F29" s="559" t="s">
        <v>13</v>
      </c>
      <c r="G29" s="559" t="s">
        <v>13</v>
      </c>
      <c r="H29" s="559" t="s">
        <v>13</v>
      </c>
      <c r="I29" s="559" t="s">
        <v>13</v>
      </c>
      <c r="J29" s="560">
        <v>10.817063331604004</v>
      </c>
      <c r="K29" s="560" t="s">
        <v>13</v>
      </c>
      <c r="L29" s="558">
        <v>10.817063331604004</v>
      </c>
    </row>
    <row r="30" spans="1:12" ht="12.75" customHeight="1" x14ac:dyDescent="0.2">
      <c r="A30" s="98" t="s">
        <v>336</v>
      </c>
      <c r="B30" s="559" t="s">
        <v>13</v>
      </c>
      <c r="C30" s="559">
        <v>640.5196533203125</v>
      </c>
      <c r="D30" s="559" t="s">
        <v>13</v>
      </c>
      <c r="E30" s="559" t="s">
        <v>13</v>
      </c>
      <c r="F30" s="559" t="s">
        <v>13</v>
      </c>
      <c r="G30" s="559" t="s">
        <v>13</v>
      </c>
      <c r="H30" s="559" t="s">
        <v>13</v>
      </c>
      <c r="I30" s="559" t="s">
        <v>13</v>
      </c>
      <c r="J30" s="559" t="s">
        <v>13</v>
      </c>
      <c r="K30" s="559" t="s">
        <v>13</v>
      </c>
      <c r="L30" s="558">
        <v>640.5196533203125</v>
      </c>
    </row>
    <row r="31" spans="1:12" ht="12.75" customHeight="1" x14ac:dyDescent="0.2">
      <c r="A31" s="98" t="s">
        <v>74</v>
      </c>
      <c r="B31" s="559" t="s">
        <v>13</v>
      </c>
      <c r="C31" s="559" t="s">
        <v>13</v>
      </c>
      <c r="D31" s="559" t="s">
        <v>13</v>
      </c>
      <c r="E31" s="559" t="s">
        <v>13</v>
      </c>
      <c r="F31" s="559" t="s">
        <v>13</v>
      </c>
      <c r="G31" s="559" t="s">
        <v>13</v>
      </c>
      <c r="H31" s="559">
        <v>41.373720169067383</v>
      </c>
      <c r="I31" s="559" t="s">
        <v>13</v>
      </c>
      <c r="J31" s="559" t="s">
        <v>13</v>
      </c>
      <c r="K31" s="559">
        <v>75.7098388671875</v>
      </c>
      <c r="L31" s="558">
        <v>117.08355903625488</v>
      </c>
    </row>
    <row r="32" spans="1:12" ht="12.75" customHeight="1" x14ac:dyDescent="0.2">
      <c r="A32" s="98" t="s">
        <v>337</v>
      </c>
      <c r="B32" s="559" t="s">
        <v>13</v>
      </c>
      <c r="C32" s="559" t="s">
        <v>13</v>
      </c>
      <c r="D32" s="559" t="s">
        <v>13</v>
      </c>
      <c r="E32" s="559" t="s">
        <v>13</v>
      </c>
      <c r="F32" s="559" t="s">
        <v>13</v>
      </c>
      <c r="G32" s="559" t="s">
        <v>13</v>
      </c>
      <c r="H32" s="559" t="s">
        <v>13</v>
      </c>
      <c r="I32" s="559" t="s">
        <v>13</v>
      </c>
      <c r="J32" s="559" t="s">
        <v>13</v>
      </c>
      <c r="K32" s="559">
        <v>17.609707593917847</v>
      </c>
      <c r="L32" s="558">
        <v>17.609707593917847</v>
      </c>
    </row>
    <row r="33" spans="1:12" ht="12.75" customHeight="1" x14ac:dyDescent="0.2">
      <c r="A33" s="98" t="s">
        <v>338</v>
      </c>
      <c r="B33" s="559" t="s">
        <v>13</v>
      </c>
      <c r="C33" s="559" t="s">
        <v>13</v>
      </c>
      <c r="D33" s="559" t="s">
        <v>13</v>
      </c>
      <c r="E33" s="559" t="s">
        <v>13</v>
      </c>
      <c r="F33" s="559" t="s">
        <v>13</v>
      </c>
      <c r="G33" s="559" t="s">
        <v>13</v>
      </c>
      <c r="H33" s="559" t="s">
        <v>13</v>
      </c>
      <c r="I33" s="559" t="s">
        <v>13</v>
      </c>
      <c r="J33" s="559" t="s">
        <v>13</v>
      </c>
      <c r="K33" s="559">
        <v>34.887313842773438</v>
      </c>
      <c r="L33" s="558">
        <v>34.887313842773438</v>
      </c>
    </row>
    <row r="34" spans="1:12" ht="12.75" customHeight="1" x14ac:dyDescent="0.2">
      <c r="A34" s="98" t="s">
        <v>75</v>
      </c>
      <c r="B34" s="559" t="s">
        <v>13</v>
      </c>
      <c r="C34" s="559">
        <v>239.30764389038086</v>
      </c>
      <c r="D34" s="559">
        <v>47.863349914550781</v>
      </c>
      <c r="E34" s="559" t="s">
        <v>13</v>
      </c>
      <c r="F34" s="559" t="s">
        <v>13</v>
      </c>
      <c r="G34" s="559" t="s">
        <v>13</v>
      </c>
      <c r="H34" s="559" t="s">
        <v>13</v>
      </c>
      <c r="I34" s="559" t="s">
        <v>13</v>
      </c>
      <c r="J34" s="559" t="s">
        <v>13</v>
      </c>
      <c r="K34" s="559" t="s">
        <v>13</v>
      </c>
      <c r="L34" s="558">
        <v>287.17099380493164</v>
      </c>
    </row>
    <row r="35" spans="1:12" ht="12.75" customHeight="1" x14ac:dyDescent="0.2">
      <c r="A35" s="98" t="s">
        <v>76</v>
      </c>
      <c r="B35" s="559" t="s">
        <v>13</v>
      </c>
      <c r="C35" s="559">
        <v>7525.2889862060547</v>
      </c>
      <c r="D35" s="559">
        <v>422.29000854492188</v>
      </c>
      <c r="E35" s="559" t="s">
        <v>13</v>
      </c>
      <c r="F35" s="559" t="s">
        <v>13</v>
      </c>
      <c r="G35" s="559" t="s">
        <v>13</v>
      </c>
      <c r="H35" s="559" t="s">
        <v>13</v>
      </c>
      <c r="I35" s="559" t="s">
        <v>13</v>
      </c>
      <c r="J35" s="559" t="s">
        <v>13</v>
      </c>
      <c r="K35" s="559" t="s">
        <v>13</v>
      </c>
      <c r="L35" s="558">
        <v>7947.5789947509766</v>
      </c>
    </row>
    <row r="36" spans="1:12" ht="12.75" customHeight="1" x14ac:dyDescent="0.2">
      <c r="A36" s="98" t="s">
        <v>77</v>
      </c>
      <c r="B36" s="559" t="s">
        <v>13</v>
      </c>
      <c r="C36" s="559" t="s">
        <v>13</v>
      </c>
      <c r="D36" s="559" t="s">
        <v>13</v>
      </c>
      <c r="E36" s="559" t="s">
        <v>13</v>
      </c>
      <c r="F36" s="559" t="s">
        <v>13</v>
      </c>
      <c r="G36" s="559" t="s">
        <v>13</v>
      </c>
      <c r="H36" s="559" t="s">
        <v>13</v>
      </c>
      <c r="I36" s="559" t="s">
        <v>13</v>
      </c>
      <c r="J36" s="560">
        <v>24.746511459350586</v>
      </c>
      <c r="K36" s="560" t="s">
        <v>13</v>
      </c>
      <c r="L36" s="558">
        <v>24.746511459350586</v>
      </c>
    </row>
    <row r="37" spans="1:12" ht="12.75" customHeight="1" x14ac:dyDescent="0.2">
      <c r="A37" s="98" t="s">
        <v>78</v>
      </c>
      <c r="B37" s="559" t="s">
        <v>13</v>
      </c>
      <c r="C37" s="559" t="s">
        <v>13</v>
      </c>
      <c r="D37" s="559" t="s">
        <v>13</v>
      </c>
      <c r="E37" s="559" t="s">
        <v>13</v>
      </c>
      <c r="F37" s="559" t="s">
        <v>13</v>
      </c>
      <c r="G37" s="559" t="s">
        <v>13</v>
      </c>
      <c r="H37" s="559">
        <v>102.28965759277344</v>
      </c>
      <c r="I37" s="559" t="s">
        <v>13</v>
      </c>
      <c r="J37" s="560" t="s">
        <v>13</v>
      </c>
      <c r="K37" s="560" t="s">
        <v>13</v>
      </c>
      <c r="L37" s="558">
        <v>102.28965759277344</v>
      </c>
    </row>
    <row r="38" spans="1:12" ht="12.75" customHeight="1" x14ac:dyDescent="0.2">
      <c r="A38" s="98" t="s">
        <v>79</v>
      </c>
      <c r="B38" s="559" t="s">
        <v>13</v>
      </c>
      <c r="C38" s="559" t="s">
        <v>13</v>
      </c>
      <c r="D38" s="559" t="s">
        <v>13</v>
      </c>
      <c r="E38" s="559" t="s">
        <v>13</v>
      </c>
      <c r="F38" s="559" t="s">
        <v>13</v>
      </c>
      <c r="G38" s="559" t="s">
        <v>13</v>
      </c>
      <c r="H38" s="559">
        <v>31.270170211791992</v>
      </c>
      <c r="I38" s="559" t="s">
        <v>13</v>
      </c>
      <c r="J38" s="560" t="s">
        <v>13</v>
      </c>
      <c r="K38" s="560" t="s">
        <v>13</v>
      </c>
      <c r="L38" s="558">
        <v>31.270170211791992</v>
      </c>
    </row>
    <row r="39" spans="1:12" ht="12.75" customHeight="1" x14ac:dyDescent="0.2">
      <c r="A39" s="98" t="s">
        <v>80</v>
      </c>
      <c r="B39" s="559" t="s">
        <v>13</v>
      </c>
      <c r="C39" s="559" t="s">
        <v>13</v>
      </c>
      <c r="D39" s="559" t="s">
        <v>13</v>
      </c>
      <c r="E39" s="559">
        <v>88.587832450866699</v>
      </c>
      <c r="F39" s="559" t="s">
        <v>13</v>
      </c>
      <c r="G39" s="559" t="s">
        <v>13</v>
      </c>
      <c r="H39" s="559">
        <v>104.69082880020142</v>
      </c>
      <c r="I39" s="559" t="s">
        <v>13</v>
      </c>
      <c r="J39" s="560" t="s">
        <v>13</v>
      </c>
      <c r="K39" s="560">
        <v>275.8686603307724</v>
      </c>
      <c r="L39" s="558">
        <v>469.14732158184052</v>
      </c>
    </row>
    <row r="40" spans="1:12" ht="12.75" customHeight="1" x14ac:dyDescent="0.2">
      <c r="A40" s="98" t="s">
        <v>81</v>
      </c>
      <c r="B40" s="559" t="s">
        <v>13</v>
      </c>
      <c r="C40" s="559" t="s">
        <v>13</v>
      </c>
      <c r="D40" s="559" t="s">
        <v>13</v>
      </c>
      <c r="E40" s="559" t="s">
        <v>13</v>
      </c>
      <c r="F40" s="559" t="s">
        <v>13</v>
      </c>
      <c r="G40" s="559">
        <v>11.316400527954102</v>
      </c>
      <c r="H40" s="559">
        <v>63.877995491027832</v>
      </c>
      <c r="I40" s="559" t="s">
        <v>13</v>
      </c>
      <c r="J40" s="560" t="s">
        <v>13</v>
      </c>
      <c r="K40" s="560">
        <v>319.03896141052246</v>
      </c>
      <c r="L40" s="558">
        <v>394.23335742950439</v>
      </c>
    </row>
    <row r="41" spans="1:12" ht="12.75" customHeight="1" x14ac:dyDescent="0.2"/>
    <row r="42" spans="1:12" x14ac:dyDescent="0.2">
      <c r="A42" s="68"/>
      <c r="B42" s="82"/>
      <c r="C42" s="82"/>
    </row>
    <row r="43" spans="1:12" x14ac:dyDescent="0.2">
      <c r="A43" s="68"/>
      <c r="B43" s="82"/>
      <c r="C43" s="82"/>
    </row>
    <row r="44" spans="1:12" ht="15" x14ac:dyDescent="0.3">
      <c r="A44" s="83"/>
      <c r="B44" s="84"/>
      <c r="C44" s="84"/>
    </row>
    <row r="45" spans="1:12" ht="15" x14ac:dyDescent="0.3">
      <c r="A45" s="83"/>
      <c r="B45" s="84"/>
      <c r="C45" s="84"/>
    </row>
    <row r="46" spans="1:12" x14ac:dyDescent="0.2">
      <c r="A46" s="68"/>
      <c r="B46" s="82"/>
      <c r="C46" s="82"/>
    </row>
    <row r="47" spans="1:12" x14ac:dyDescent="0.2">
      <c r="A47" s="68"/>
      <c r="B47" s="82"/>
      <c r="C47" s="82"/>
    </row>
    <row r="48" spans="1:12" x14ac:dyDescent="0.2">
      <c r="A48" s="68"/>
      <c r="B48" s="82"/>
      <c r="C48" s="82"/>
    </row>
    <row r="49" spans="1:3" x14ac:dyDescent="0.2">
      <c r="A49" s="68"/>
      <c r="B49" s="82"/>
      <c r="C49" s="82"/>
    </row>
    <row r="50" spans="1:3" x14ac:dyDescent="0.2">
      <c r="A50" s="68"/>
      <c r="B50" s="82"/>
      <c r="C50" s="82"/>
    </row>
    <row r="51" spans="1:3" x14ac:dyDescent="0.2">
      <c r="A51" s="68"/>
      <c r="B51" s="82"/>
      <c r="C51" s="82"/>
    </row>
    <row r="52" spans="1:3" x14ac:dyDescent="0.2">
      <c r="A52" s="68"/>
      <c r="B52" s="82"/>
      <c r="C52" s="82"/>
    </row>
    <row r="53" spans="1:3" x14ac:dyDescent="0.2">
      <c r="A53" s="68"/>
      <c r="B53" s="82"/>
      <c r="C53" s="82"/>
    </row>
    <row r="54" spans="1:3" x14ac:dyDescent="0.2">
      <c r="A54" s="68"/>
      <c r="B54" s="82"/>
      <c r="C54" s="82"/>
    </row>
    <row r="55" spans="1:3" x14ac:dyDescent="0.2">
      <c r="A55" s="68"/>
      <c r="B55" s="82"/>
      <c r="C55" s="82"/>
    </row>
    <row r="56" spans="1:3" x14ac:dyDescent="0.2">
      <c r="A56" s="68"/>
      <c r="B56" s="82"/>
      <c r="C56" s="82"/>
    </row>
    <row r="57" spans="1:3" x14ac:dyDescent="0.2">
      <c r="A57" s="68"/>
      <c r="B57" s="82"/>
      <c r="C57" s="82"/>
    </row>
    <row r="58" spans="1:3" x14ac:dyDescent="0.2">
      <c r="A58" s="68"/>
      <c r="B58" s="82"/>
      <c r="C58" s="82"/>
    </row>
    <row r="59" spans="1:3" x14ac:dyDescent="0.2">
      <c r="A59" s="68"/>
      <c r="B59" s="82"/>
      <c r="C59" s="82"/>
    </row>
    <row r="60" spans="1:3" x14ac:dyDescent="0.2">
      <c r="A60" s="68"/>
      <c r="B60" s="82"/>
      <c r="C60" s="82"/>
    </row>
    <row r="61" spans="1:3" x14ac:dyDescent="0.2">
      <c r="A61" s="68"/>
      <c r="B61" s="82"/>
      <c r="C61" s="82"/>
    </row>
    <row r="62" spans="1:3" x14ac:dyDescent="0.2">
      <c r="A62" s="68"/>
      <c r="B62" s="82"/>
      <c r="C62" s="82"/>
    </row>
    <row r="63" spans="1:3" x14ac:dyDescent="0.2">
      <c r="A63" s="68"/>
      <c r="B63" s="82"/>
      <c r="C63" s="82"/>
    </row>
    <row r="64" spans="1:3" x14ac:dyDescent="0.2">
      <c r="A64" s="68"/>
      <c r="B64" s="82"/>
      <c r="C64" s="82"/>
    </row>
    <row r="65" spans="1:3" x14ac:dyDescent="0.2">
      <c r="A65" s="68"/>
      <c r="B65" s="82"/>
      <c r="C65" s="82"/>
    </row>
    <row r="66" spans="1:3" x14ac:dyDescent="0.2">
      <c r="A66" s="68"/>
      <c r="B66" s="82"/>
      <c r="C66" s="82"/>
    </row>
    <row r="67" spans="1:3" ht="15" x14ac:dyDescent="0.3">
      <c r="A67" s="83"/>
      <c r="B67" s="84"/>
      <c r="C67" s="84"/>
    </row>
    <row r="68" spans="1:3" ht="15" x14ac:dyDescent="0.3">
      <c r="A68" s="83"/>
      <c r="B68" s="84"/>
      <c r="C68" s="84"/>
    </row>
    <row r="69" spans="1:3" ht="15" x14ac:dyDescent="0.3">
      <c r="A69" s="83"/>
      <c r="B69" s="84"/>
      <c r="C69" s="84"/>
    </row>
    <row r="70" spans="1:3" ht="15" x14ac:dyDescent="0.3">
      <c r="A70" s="83"/>
      <c r="B70" s="84"/>
      <c r="C70" s="84"/>
    </row>
    <row r="71" spans="1:3" ht="15" x14ac:dyDescent="0.3">
      <c r="A71" s="83"/>
      <c r="B71" s="84"/>
      <c r="C71" s="84"/>
    </row>
    <row r="72" spans="1:3" x14ac:dyDescent="0.2">
      <c r="A72" s="68"/>
      <c r="B72" s="82"/>
      <c r="C72" s="82"/>
    </row>
    <row r="73" spans="1:3" x14ac:dyDescent="0.2">
      <c r="A73" s="68"/>
      <c r="B73" s="82"/>
      <c r="C73" s="82"/>
    </row>
    <row r="74" spans="1:3" x14ac:dyDescent="0.2">
      <c r="A74" s="68"/>
      <c r="B74" s="82"/>
      <c r="C74" s="82"/>
    </row>
    <row r="75" spans="1:3" x14ac:dyDescent="0.2">
      <c r="A75" s="68"/>
    </row>
    <row r="76" spans="1:3" x14ac:dyDescent="0.2">
      <c r="A76" s="68"/>
    </row>
    <row r="77" spans="1:3" x14ac:dyDescent="0.2">
      <c r="A77" s="68"/>
    </row>
    <row r="78" spans="1:3" x14ac:dyDescent="0.2">
      <c r="A78" s="68"/>
    </row>
    <row r="80" spans="1:3" x14ac:dyDescent="0.2">
      <c r="B80" s="86"/>
      <c r="C80" s="86"/>
    </row>
    <row r="81" spans="1:3" x14ac:dyDescent="0.2">
      <c r="A81" s="68"/>
      <c r="B81" s="82"/>
      <c r="C81" s="82"/>
    </row>
    <row r="82" spans="1:3" x14ac:dyDescent="0.2">
      <c r="A82" s="68"/>
      <c r="B82" s="82"/>
      <c r="C82" s="82"/>
    </row>
    <row r="83" spans="1:3" x14ac:dyDescent="0.2">
      <c r="A83" s="68"/>
      <c r="B83" s="82"/>
      <c r="C83" s="82"/>
    </row>
    <row r="84" spans="1:3" x14ac:dyDescent="0.2">
      <c r="A84" s="68"/>
      <c r="B84" s="82"/>
      <c r="C84" s="82"/>
    </row>
    <row r="85" spans="1:3" x14ac:dyDescent="0.2">
      <c r="A85" s="68"/>
      <c r="B85" s="82"/>
      <c r="C85" s="82"/>
    </row>
    <row r="86" spans="1:3" x14ac:dyDescent="0.2">
      <c r="A86" s="68"/>
      <c r="B86" s="82"/>
      <c r="C86" s="82"/>
    </row>
    <row r="87" spans="1:3" x14ac:dyDescent="0.2">
      <c r="A87" s="68"/>
      <c r="B87" s="82"/>
      <c r="C87" s="82"/>
    </row>
    <row r="88" spans="1:3" x14ac:dyDescent="0.2">
      <c r="A88" s="68"/>
      <c r="B88" s="82"/>
      <c r="C88" s="82"/>
    </row>
    <row r="89" spans="1:3" x14ac:dyDescent="0.2">
      <c r="A89" s="68"/>
      <c r="B89" s="82"/>
      <c r="C89" s="82"/>
    </row>
    <row r="90" spans="1:3" x14ac:dyDescent="0.2">
      <c r="A90" s="68"/>
      <c r="B90" s="82"/>
      <c r="C90" s="82"/>
    </row>
    <row r="91" spans="1:3" x14ac:dyDescent="0.2">
      <c r="A91" s="68"/>
      <c r="B91" s="82"/>
      <c r="C91" s="82"/>
    </row>
    <row r="92" spans="1:3" x14ac:dyDescent="0.2">
      <c r="A92" s="68"/>
      <c r="B92" s="82"/>
      <c r="C92" s="82"/>
    </row>
    <row r="93" spans="1:3" x14ac:dyDescent="0.2">
      <c r="A93" s="68"/>
      <c r="B93" s="82"/>
      <c r="C93" s="82"/>
    </row>
    <row r="94" spans="1:3" x14ac:dyDescent="0.2">
      <c r="A94" s="68"/>
      <c r="B94" s="82"/>
      <c r="C94" s="82"/>
    </row>
    <row r="95" spans="1:3" x14ac:dyDescent="0.2">
      <c r="A95" s="68"/>
      <c r="B95" s="82"/>
      <c r="C95" s="82"/>
    </row>
    <row r="96" spans="1:3" x14ac:dyDescent="0.2">
      <c r="A96" s="68"/>
      <c r="B96" s="82"/>
      <c r="C96" s="82"/>
    </row>
    <row r="97" spans="1:3" x14ac:dyDescent="0.2">
      <c r="A97" s="68"/>
      <c r="B97" s="82"/>
      <c r="C97" s="82"/>
    </row>
    <row r="98" spans="1:3" x14ac:dyDescent="0.2">
      <c r="A98" s="68"/>
    </row>
    <row r="99" spans="1:3" x14ac:dyDescent="0.2">
      <c r="A99" s="68"/>
    </row>
    <row r="100" spans="1:3" x14ac:dyDescent="0.2">
      <c r="A100" s="68"/>
    </row>
    <row r="101" spans="1:3" x14ac:dyDescent="0.2">
      <c r="A101" s="68"/>
    </row>
    <row r="104" spans="1:3" x14ac:dyDescent="0.2">
      <c r="A104" s="68"/>
    </row>
    <row r="105" spans="1:3" x14ac:dyDescent="0.2">
      <c r="A105" s="68"/>
    </row>
    <row r="106" spans="1:3" x14ac:dyDescent="0.2">
      <c r="A106" s="68"/>
    </row>
    <row r="107" spans="1:3" x14ac:dyDescent="0.2">
      <c r="A107" s="68"/>
    </row>
    <row r="108" spans="1:3" x14ac:dyDescent="0.2">
      <c r="A108" s="68"/>
    </row>
    <row r="109" spans="1:3" x14ac:dyDescent="0.2">
      <c r="A109" s="68"/>
    </row>
    <row r="110" spans="1:3" x14ac:dyDescent="0.2">
      <c r="A110" s="68"/>
    </row>
    <row r="111" spans="1:3" x14ac:dyDescent="0.2">
      <c r="A111" s="68"/>
    </row>
    <row r="112" spans="1:3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</sheetData>
  <mergeCells count="1">
    <mergeCell ref="B3:K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L137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38.7109375" style="3" customWidth="1"/>
    <col min="2" max="2" width="7.7109375" style="3" customWidth="1"/>
    <col min="3" max="3" width="10.7109375" style="3" customWidth="1"/>
    <col min="4" max="4" width="8.7109375" style="3" customWidth="1"/>
    <col min="5" max="6" width="7.7109375" style="3" customWidth="1"/>
    <col min="7" max="7" width="10.7109375" style="3" customWidth="1"/>
    <col min="8" max="8" width="9.7109375" style="3" customWidth="1"/>
    <col min="9" max="10" width="7.7109375" style="3" customWidth="1"/>
    <col min="11" max="11" width="10.5703125" style="3" customWidth="1"/>
    <col min="12" max="12" width="7.7109375" style="3" customWidth="1"/>
    <col min="13" max="16384" width="9.140625" style="3"/>
  </cols>
  <sheetData>
    <row r="1" spans="1:12" ht="15" customHeight="1" x14ac:dyDescent="0.2">
      <c r="A1" s="96" t="s">
        <v>355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689"/>
      <c r="K3" s="689"/>
      <c r="L3" s="73"/>
    </row>
    <row r="4" spans="1:12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39" customHeight="1" x14ac:dyDescent="0.2">
      <c r="A5" s="449" t="s">
        <v>53</v>
      </c>
      <c r="B5" s="450" t="s">
        <v>25</v>
      </c>
      <c r="C5" s="441" t="s">
        <v>32</v>
      </c>
      <c r="D5" s="450" t="s">
        <v>27</v>
      </c>
      <c r="E5" s="450" t="s">
        <v>28</v>
      </c>
      <c r="F5" s="450" t="s">
        <v>29</v>
      </c>
      <c r="G5" s="450" t="s">
        <v>30</v>
      </c>
      <c r="H5" s="450" t="s">
        <v>33</v>
      </c>
      <c r="I5" s="450" t="s">
        <v>34</v>
      </c>
      <c r="J5" s="450" t="s">
        <v>35</v>
      </c>
      <c r="K5" s="450" t="s">
        <v>36</v>
      </c>
      <c r="L5" s="451" t="s">
        <v>37</v>
      </c>
    </row>
    <row r="6" spans="1:12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9.5" customHeight="1" x14ac:dyDescent="0.3">
      <c r="A7" s="579" t="s">
        <v>39</v>
      </c>
      <c r="B7" s="78"/>
      <c r="C7" s="78"/>
      <c r="D7" s="78"/>
      <c r="E7" s="78"/>
      <c r="F7" s="78"/>
      <c r="G7" s="78"/>
      <c r="H7" s="78"/>
      <c r="I7" s="78"/>
      <c r="J7" s="78"/>
      <c r="K7" s="75"/>
    </row>
    <row r="8" spans="1:12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12.75" customHeight="1" x14ac:dyDescent="0.2">
      <c r="A9" s="98" t="s">
        <v>246</v>
      </c>
      <c r="B9" s="559" t="s">
        <v>13</v>
      </c>
      <c r="C9" s="559" t="s">
        <v>13</v>
      </c>
      <c r="D9" s="559" t="s">
        <v>13</v>
      </c>
      <c r="E9" s="559" t="s">
        <v>13</v>
      </c>
      <c r="F9" s="559" t="s">
        <v>13</v>
      </c>
      <c r="G9" s="559" t="s">
        <v>13</v>
      </c>
      <c r="H9" s="559">
        <v>142.48999309539795</v>
      </c>
      <c r="I9" s="559" t="s">
        <v>13</v>
      </c>
      <c r="J9" s="560" t="s">
        <v>13</v>
      </c>
      <c r="K9" s="560" t="s">
        <v>13</v>
      </c>
      <c r="L9" s="558">
        <v>142.48999309539795</v>
      </c>
    </row>
    <row r="10" spans="1:12" ht="12.75" customHeight="1" x14ac:dyDescent="0.2">
      <c r="A10" s="98" t="s">
        <v>82</v>
      </c>
      <c r="B10" s="559" t="s">
        <v>13</v>
      </c>
      <c r="C10" s="559" t="s">
        <v>13</v>
      </c>
      <c r="D10" s="559" t="s">
        <v>13</v>
      </c>
      <c r="E10" s="559">
        <v>2593.2012519836426</v>
      </c>
      <c r="F10" s="559" t="s">
        <v>13</v>
      </c>
      <c r="G10" s="559" t="s">
        <v>13</v>
      </c>
      <c r="H10" s="559">
        <v>3100.5458011627197</v>
      </c>
      <c r="I10" s="559" t="s">
        <v>13</v>
      </c>
      <c r="J10" s="560" t="s">
        <v>13</v>
      </c>
      <c r="K10" s="560">
        <v>4405.6561241149902</v>
      </c>
      <c r="L10" s="558">
        <v>10099.403177261353</v>
      </c>
    </row>
    <row r="11" spans="1:12" ht="12.75" customHeight="1" x14ac:dyDescent="0.2">
      <c r="A11" s="98" t="s">
        <v>84</v>
      </c>
      <c r="B11" s="559" t="s">
        <v>13</v>
      </c>
      <c r="C11" s="559">
        <v>426.13748455047607</v>
      </c>
      <c r="D11" s="559">
        <v>35.897510528564453</v>
      </c>
      <c r="E11" s="559" t="s">
        <v>13</v>
      </c>
      <c r="F11" s="559" t="s">
        <v>13</v>
      </c>
      <c r="G11" s="559" t="s">
        <v>13</v>
      </c>
      <c r="H11" s="559" t="s">
        <v>13</v>
      </c>
      <c r="I11" s="559" t="s">
        <v>13</v>
      </c>
      <c r="J11" s="560" t="s">
        <v>13</v>
      </c>
      <c r="K11" s="560" t="s">
        <v>13</v>
      </c>
      <c r="L11" s="558">
        <v>462.03499507904053</v>
      </c>
    </row>
    <row r="12" spans="1:12" ht="12.75" customHeight="1" x14ac:dyDescent="0.2">
      <c r="A12" s="97" t="s">
        <v>176</v>
      </c>
      <c r="B12" s="559" t="s">
        <v>13</v>
      </c>
      <c r="C12" s="556" t="s">
        <v>13</v>
      </c>
      <c r="D12" s="556" t="s">
        <v>13</v>
      </c>
      <c r="E12" s="556" t="s">
        <v>13</v>
      </c>
      <c r="F12" s="556" t="s">
        <v>13</v>
      </c>
      <c r="G12" s="556" t="s">
        <v>13</v>
      </c>
      <c r="H12" s="556" t="s">
        <v>13</v>
      </c>
      <c r="I12" s="556" t="s">
        <v>13</v>
      </c>
      <c r="J12" s="557" t="s">
        <v>13</v>
      </c>
      <c r="K12" s="557">
        <v>93.051403045654297</v>
      </c>
      <c r="L12" s="558">
        <v>93.051403045654297</v>
      </c>
    </row>
    <row r="13" spans="1:12" ht="12.75" customHeight="1" x14ac:dyDescent="0.2">
      <c r="A13" s="98" t="s">
        <v>85</v>
      </c>
      <c r="B13" s="559" t="s">
        <v>13</v>
      </c>
      <c r="C13" s="559" t="s">
        <v>13</v>
      </c>
      <c r="D13" s="559" t="s">
        <v>13</v>
      </c>
      <c r="E13" s="559" t="s">
        <v>13</v>
      </c>
      <c r="F13" s="559" t="s">
        <v>13</v>
      </c>
      <c r="G13" s="559" t="s">
        <v>13</v>
      </c>
      <c r="H13" s="559" t="s">
        <v>13</v>
      </c>
      <c r="I13" s="559" t="s">
        <v>13</v>
      </c>
      <c r="J13" s="560">
        <v>3.4406187534332275</v>
      </c>
      <c r="K13" s="560" t="s">
        <v>13</v>
      </c>
      <c r="L13" s="558">
        <v>3.4406187534332275</v>
      </c>
    </row>
    <row r="14" spans="1:12" ht="12.75" customHeight="1" x14ac:dyDescent="0.2">
      <c r="A14" s="79" t="s">
        <v>86</v>
      </c>
      <c r="B14" s="532" t="s">
        <v>13</v>
      </c>
      <c r="C14" s="532">
        <v>19.864922046661377</v>
      </c>
      <c r="D14" s="532" t="s">
        <v>13</v>
      </c>
      <c r="E14" s="532" t="s">
        <v>13</v>
      </c>
      <c r="F14" s="532" t="s">
        <v>13</v>
      </c>
      <c r="G14" s="532" t="s">
        <v>13</v>
      </c>
      <c r="H14" s="532" t="s">
        <v>13</v>
      </c>
      <c r="I14" s="532" t="s">
        <v>13</v>
      </c>
      <c r="J14" s="545" t="s">
        <v>13</v>
      </c>
      <c r="K14" s="545" t="s">
        <v>13</v>
      </c>
      <c r="L14" s="546">
        <v>19.864922046661377</v>
      </c>
    </row>
    <row r="15" spans="1:12" ht="12.75" customHeight="1" x14ac:dyDescent="0.2">
      <c r="A15" s="80" t="s">
        <v>87</v>
      </c>
      <c r="B15" s="534" t="s">
        <v>13</v>
      </c>
      <c r="C15" s="534" t="s">
        <v>13</v>
      </c>
      <c r="D15" s="534" t="s">
        <v>13</v>
      </c>
      <c r="E15" s="534" t="s">
        <v>13</v>
      </c>
      <c r="F15" s="534">
        <v>0.77211850881576538</v>
      </c>
      <c r="G15" s="534" t="s">
        <v>13</v>
      </c>
      <c r="H15" s="534" t="s">
        <v>13</v>
      </c>
      <c r="I15" s="534" t="s">
        <v>13</v>
      </c>
      <c r="J15" s="547" t="s">
        <v>13</v>
      </c>
      <c r="K15" s="547" t="s">
        <v>13</v>
      </c>
      <c r="L15" s="546">
        <v>0.77211850881576538</v>
      </c>
    </row>
    <row r="16" spans="1:12" ht="12.75" customHeight="1" x14ac:dyDescent="0.2">
      <c r="A16" s="80" t="s">
        <v>88</v>
      </c>
      <c r="B16" s="534" t="s">
        <v>13</v>
      </c>
      <c r="C16" s="534" t="s">
        <v>13</v>
      </c>
      <c r="D16" s="534" t="s">
        <v>13</v>
      </c>
      <c r="E16" s="534">
        <v>604.5472526550293</v>
      </c>
      <c r="F16" s="534">
        <v>113.28957748413086</v>
      </c>
      <c r="G16" s="534" t="s">
        <v>13</v>
      </c>
      <c r="H16" s="534">
        <v>615.1882176399231</v>
      </c>
      <c r="I16" s="534">
        <v>18.987186431884766</v>
      </c>
      <c r="J16" s="547">
        <v>46.568474292755127</v>
      </c>
      <c r="K16" s="547">
        <v>512.17446231842041</v>
      </c>
      <c r="L16" s="546">
        <v>1910.7551708221436</v>
      </c>
    </row>
    <row r="17" spans="1:12" ht="12.75" customHeight="1" x14ac:dyDescent="0.2">
      <c r="A17" s="80" t="s">
        <v>89</v>
      </c>
      <c r="B17" s="534" t="s">
        <v>13</v>
      </c>
      <c r="C17" s="532" t="s">
        <v>13</v>
      </c>
      <c r="D17" s="534" t="s">
        <v>13</v>
      </c>
      <c r="E17" s="534">
        <v>100.74884796142578</v>
      </c>
      <c r="F17" s="534">
        <v>33.218166351318359</v>
      </c>
      <c r="G17" s="532" t="s">
        <v>13</v>
      </c>
      <c r="H17" s="532">
        <v>236.23176765441895</v>
      </c>
      <c r="I17" s="534" t="s">
        <v>13</v>
      </c>
      <c r="J17" s="547" t="s">
        <v>13</v>
      </c>
      <c r="K17" s="547">
        <v>13.769593238830566</v>
      </c>
      <c r="L17" s="546">
        <v>383.96837520599365</v>
      </c>
    </row>
    <row r="18" spans="1:12" ht="12.75" customHeight="1" x14ac:dyDescent="0.2">
      <c r="A18" s="80" t="s">
        <v>90</v>
      </c>
      <c r="B18" s="534" t="s">
        <v>13</v>
      </c>
      <c r="C18" s="534" t="s">
        <v>13</v>
      </c>
      <c r="D18" s="534" t="s">
        <v>13</v>
      </c>
      <c r="E18" s="534" t="s">
        <v>13</v>
      </c>
      <c r="F18" s="534" t="s">
        <v>13</v>
      </c>
      <c r="G18" s="534" t="s">
        <v>13</v>
      </c>
      <c r="H18" s="534">
        <v>132.27506256103516</v>
      </c>
      <c r="I18" s="534" t="s">
        <v>13</v>
      </c>
      <c r="J18" s="547" t="s">
        <v>13</v>
      </c>
      <c r="K18" s="547" t="s">
        <v>13</v>
      </c>
      <c r="L18" s="546">
        <v>132.27506256103516</v>
      </c>
    </row>
    <row r="19" spans="1:12" ht="12.75" customHeight="1" x14ac:dyDescent="0.2">
      <c r="A19" s="80" t="s">
        <v>91</v>
      </c>
      <c r="B19" s="534" t="s">
        <v>13</v>
      </c>
      <c r="C19" s="534" t="s">
        <v>13</v>
      </c>
      <c r="D19" s="534" t="s">
        <v>13</v>
      </c>
      <c r="E19" s="534">
        <v>134.94681549072266</v>
      </c>
      <c r="F19" s="534">
        <v>41.513290405273438</v>
      </c>
      <c r="G19" s="534">
        <v>160.49229431152344</v>
      </c>
      <c r="H19" s="534">
        <v>31.053979873657227</v>
      </c>
      <c r="I19" s="534">
        <v>41.514553070068359</v>
      </c>
      <c r="J19" s="547">
        <v>45.870925903320313</v>
      </c>
      <c r="K19" s="547">
        <v>662.88616561889648</v>
      </c>
      <c r="L19" s="546">
        <v>1118.2780246734619</v>
      </c>
    </row>
    <row r="20" spans="1:12" ht="12.75" customHeight="1" x14ac:dyDescent="0.2">
      <c r="A20" s="80" t="s">
        <v>92</v>
      </c>
      <c r="B20" s="534" t="s">
        <v>13</v>
      </c>
      <c r="C20" s="532" t="s">
        <v>13</v>
      </c>
      <c r="D20" s="534" t="s">
        <v>13</v>
      </c>
      <c r="E20" s="534">
        <v>628.68918228149414</v>
      </c>
      <c r="F20" s="534" t="s">
        <v>13</v>
      </c>
      <c r="G20" s="532">
        <v>19.108854293823242</v>
      </c>
      <c r="H20" s="532">
        <v>290.21475791931152</v>
      </c>
      <c r="I20" s="534" t="s">
        <v>13</v>
      </c>
      <c r="J20" s="547" t="s">
        <v>13</v>
      </c>
      <c r="K20" s="547">
        <v>56.177640914916992</v>
      </c>
      <c r="L20" s="546">
        <v>994.1904354095459</v>
      </c>
    </row>
    <row r="21" spans="1:12" ht="12.75" customHeight="1" x14ac:dyDescent="0.2">
      <c r="A21" s="80" t="s">
        <v>93</v>
      </c>
      <c r="B21" s="534" t="s">
        <v>13</v>
      </c>
      <c r="C21" s="534" t="s">
        <v>13</v>
      </c>
      <c r="D21" s="534" t="s">
        <v>13</v>
      </c>
      <c r="E21" s="534">
        <v>38.794954299926758</v>
      </c>
      <c r="F21" s="534" t="s">
        <v>13</v>
      </c>
      <c r="G21" s="534" t="s">
        <v>13</v>
      </c>
      <c r="H21" s="534">
        <v>54.313689231872559</v>
      </c>
      <c r="I21" s="534">
        <v>26.217137336730957</v>
      </c>
      <c r="J21" s="547" t="s">
        <v>13</v>
      </c>
      <c r="K21" s="547">
        <v>32.343871593475342</v>
      </c>
      <c r="L21" s="546">
        <v>151.66965246200562</v>
      </c>
    </row>
    <row r="22" spans="1:12" ht="12.75" customHeight="1" x14ac:dyDescent="0.2">
      <c r="A22" s="80" t="s">
        <v>94</v>
      </c>
      <c r="B22" s="534">
        <v>5.8274135589599609</v>
      </c>
      <c r="C22" s="534" t="s">
        <v>13</v>
      </c>
      <c r="D22" s="534" t="s">
        <v>13</v>
      </c>
      <c r="E22" s="534">
        <v>112.69896578788757</v>
      </c>
      <c r="F22" s="534">
        <v>43.748954772949219</v>
      </c>
      <c r="G22" s="534" t="s">
        <v>13</v>
      </c>
      <c r="H22" s="534">
        <v>8.4120995998382568</v>
      </c>
      <c r="I22" s="534">
        <v>57.999960899353027</v>
      </c>
      <c r="J22" s="547">
        <v>30.933141708374023</v>
      </c>
      <c r="K22" s="547">
        <v>245.23769092559814</v>
      </c>
      <c r="L22" s="546">
        <v>504.85822725296021</v>
      </c>
    </row>
    <row r="23" spans="1:12" ht="12.75" customHeight="1" x14ac:dyDescent="0.2">
      <c r="A23" s="80" t="s">
        <v>95</v>
      </c>
      <c r="B23" s="534" t="s">
        <v>13</v>
      </c>
      <c r="C23" s="534" t="s">
        <v>13</v>
      </c>
      <c r="D23" s="534" t="s">
        <v>13</v>
      </c>
      <c r="E23" s="534">
        <v>170.44088077545166</v>
      </c>
      <c r="F23" s="534" t="s">
        <v>13</v>
      </c>
      <c r="G23" s="532" t="s">
        <v>13</v>
      </c>
      <c r="H23" s="534">
        <v>144.47446632385254</v>
      </c>
      <c r="I23" s="534" t="s">
        <v>13</v>
      </c>
      <c r="J23" s="547" t="s">
        <v>13</v>
      </c>
      <c r="K23" s="547" t="s">
        <v>13</v>
      </c>
      <c r="L23" s="546">
        <v>314.9153470993042</v>
      </c>
    </row>
    <row r="24" spans="1:12" ht="12.75" customHeight="1" x14ac:dyDescent="0.2">
      <c r="A24" s="80" t="s">
        <v>96</v>
      </c>
      <c r="B24" s="534" t="s">
        <v>13</v>
      </c>
      <c r="C24" s="534" t="s">
        <v>13</v>
      </c>
      <c r="D24" s="534" t="s">
        <v>13</v>
      </c>
      <c r="E24" s="534" t="s">
        <v>13</v>
      </c>
      <c r="F24" s="534" t="s">
        <v>13</v>
      </c>
      <c r="G24" s="534" t="s">
        <v>13</v>
      </c>
      <c r="H24" s="534" t="s">
        <v>13</v>
      </c>
      <c r="I24" s="534">
        <v>39.926605224609375</v>
      </c>
      <c r="J24" s="547" t="s">
        <v>13</v>
      </c>
      <c r="K24" s="547">
        <v>133.25015258789063</v>
      </c>
      <c r="L24" s="546">
        <v>173.1767578125</v>
      </c>
    </row>
    <row r="25" spans="1:12" ht="3.75" customHeight="1" x14ac:dyDescent="0.35">
      <c r="A25" s="83"/>
      <c r="B25" s="561"/>
      <c r="C25" s="561"/>
      <c r="D25" s="553"/>
      <c r="E25" s="553"/>
      <c r="F25" s="553"/>
      <c r="G25" s="553"/>
      <c r="H25" s="553"/>
      <c r="I25" s="553"/>
      <c r="J25" s="553"/>
      <c r="K25" s="553"/>
      <c r="L25" s="553"/>
    </row>
    <row r="26" spans="1:12" x14ac:dyDescent="0.2">
      <c r="A26" s="452" t="s">
        <v>97</v>
      </c>
      <c r="B26" s="550">
        <v>21.398255348205566</v>
      </c>
      <c r="C26" s="550">
        <v>13039.995461702347</v>
      </c>
      <c r="D26" s="550">
        <v>2170.7385768890381</v>
      </c>
      <c r="E26" s="550">
        <v>6171.9543149471283</v>
      </c>
      <c r="F26" s="550">
        <v>233.3753434419632</v>
      </c>
      <c r="G26" s="550">
        <v>190.91754913330078</v>
      </c>
      <c r="H26" s="550">
        <v>6908.367623090744</v>
      </c>
      <c r="I26" s="550">
        <v>266.59988880157471</v>
      </c>
      <c r="J26" s="551">
        <v>228.50509810447693</v>
      </c>
      <c r="K26" s="551">
        <v>8725.6307626962662</v>
      </c>
      <c r="L26" s="551">
        <v>37957.482874155045</v>
      </c>
    </row>
    <row r="27" spans="1:12" x14ac:dyDescent="0.2">
      <c r="A27" s="68"/>
      <c r="B27" s="82"/>
      <c r="C27" s="82"/>
    </row>
    <row r="28" spans="1:12" x14ac:dyDescent="0.2">
      <c r="A28" s="68"/>
      <c r="B28" s="82"/>
      <c r="C28" s="82"/>
    </row>
    <row r="29" spans="1:12" x14ac:dyDescent="0.2">
      <c r="A29" s="68"/>
      <c r="B29" s="82"/>
      <c r="C29" s="82"/>
    </row>
    <row r="30" spans="1:12" x14ac:dyDescent="0.2">
      <c r="A30" s="68"/>
      <c r="B30" s="82"/>
      <c r="C30" s="82"/>
    </row>
    <row r="31" spans="1:12" x14ac:dyDescent="0.2">
      <c r="A31" s="68"/>
      <c r="B31" s="82"/>
      <c r="C31" s="82"/>
    </row>
    <row r="32" spans="1:12" x14ac:dyDescent="0.2">
      <c r="A32" s="68"/>
      <c r="B32" s="82"/>
      <c r="C32" s="82"/>
    </row>
    <row r="33" spans="1:3" x14ac:dyDescent="0.2">
      <c r="A33" s="68"/>
      <c r="B33" s="82"/>
      <c r="C33" s="82"/>
    </row>
    <row r="34" spans="1:3" x14ac:dyDescent="0.2">
      <c r="A34" s="68"/>
      <c r="B34" s="82"/>
      <c r="C34" s="82"/>
    </row>
    <row r="35" spans="1:3" x14ac:dyDescent="0.2">
      <c r="A35" s="68"/>
      <c r="B35" s="82"/>
      <c r="C35" s="82"/>
    </row>
    <row r="36" spans="1:3" x14ac:dyDescent="0.2">
      <c r="A36" s="68"/>
      <c r="B36" s="82"/>
      <c r="C36" s="82"/>
    </row>
    <row r="37" spans="1:3" x14ac:dyDescent="0.2">
      <c r="A37" s="68"/>
      <c r="B37" s="82"/>
      <c r="C37" s="82"/>
    </row>
    <row r="38" spans="1:3" x14ac:dyDescent="0.2">
      <c r="A38" s="68"/>
      <c r="B38" s="82"/>
      <c r="C38" s="82"/>
    </row>
    <row r="39" spans="1:3" x14ac:dyDescent="0.2">
      <c r="A39" s="68"/>
      <c r="B39" s="82"/>
      <c r="C39" s="82"/>
    </row>
    <row r="40" spans="1:3" x14ac:dyDescent="0.2">
      <c r="A40" s="68"/>
      <c r="B40" s="82"/>
      <c r="C40" s="82"/>
    </row>
    <row r="41" spans="1:3" x14ac:dyDescent="0.2">
      <c r="A41" s="68"/>
      <c r="B41" s="82"/>
      <c r="C41" s="82"/>
    </row>
    <row r="42" spans="1:3" x14ac:dyDescent="0.2">
      <c r="A42" s="68"/>
      <c r="B42" s="82"/>
      <c r="C42" s="82"/>
    </row>
    <row r="43" spans="1:3" x14ac:dyDescent="0.2">
      <c r="A43" s="68"/>
      <c r="B43" s="82"/>
      <c r="C43" s="82"/>
    </row>
    <row r="44" spans="1:3" x14ac:dyDescent="0.2">
      <c r="A44" s="68"/>
      <c r="B44" s="82"/>
      <c r="C44" s="82"/>
    </row>
    <row r="45" spans="1:3" x14ac:dyDescent="0.2">
      <c r="A45" s="68"/>
      <c r="B45" s="82"/>
      <c r="C45" s="82"/>
    </row>
    <row r="46" spans="1:3" ht="15" x14ac:dyDescent="0.3">
      <c r="A46" s="83"/>
      <c r="B46" s="84"/>
      <c r="C46" s="84"/>
    </row>
    <row r="47" spans="1:3" ht="15" x14ac:dyDescent="0.3">
      <c r="A47" s="83"/>
      <c r="B47" s="84"/>
      <c r="C47" s="84"/>
    </row>
    <row r="48" spans="1:3" ht="15" x14ac:dyDescent="0.3">
      <c r="A48" s="83"/>
      <c r="B48" s="84"/>
      <c r="C48" s="84"/>
    </row>
    <row r="49" spans="1:3" ht="15" x14ac:dyDescent="0.3">
      <c r="A49" s="83"/>
      <c r="B49" s="84"/>
      <c r="C49" s="84"/>
    </row>
    <row r="50" spans="1:3" ht="15" x14ac:dyDescent="0.3">
      <c r="A50" s="83"/>
      <c r="B50" s="84"/>
      <c r="C50" s="84"/>
    </row>
    <row r="51" spans="1:3" x14ac:dyDescent="0.2">
      <c r="A51" s="68"/>
      <c r="B51" s="82"/>
      <c r="C51" s="82"/>
    </row>
    <row r="52" spans="1:3" x14ac:dyDescent="0.2">
      <c r="A52" s="68"/>
      <c r="B52" s="82"/>
      <c r="C52" s="82"/>
    </row>
    <row r="53" spans="1:3" x14ac:dyDescent="0.2">
      <c r="A53" s="68"/>
      <c r="B53" s="82"/>
      <c r="C53" s="82"/>
    </row>
    <row r="54" spans="1:3" x14ac:dyDescent="0.2">
      <c r="A54" s="68"/>
    </row>
    <row r="55" spans="1:3" x14ac:dyDescent="0.2">
      <c r="A55" s="68"/>
    </row>
    <row r="56" spans="1:3" x14ac:dyDescent="0.2">
      <c r="A56" s="68"/>
    </row>
    <row r="57" spans="1:3" x14ac:dyDescent="0.2">
      <c r="A57" s="68"/>
    </row>
    <row r="59" spans="1:3" x14ac:dyDescent="0.2">
      <c r="B59" s="86"/>
      <c r="C59" s="86"/>
    </row>
    <row r="60" spans="1:3" x14ac:dyDescent="0.2">
      <c r="A60" s="68"/>
      <c r="B60" s="82"/>
      <c r="C60" s="82"/>
    </row>
    <row r="61" spans="1:3" x14ac:dyDescent="0.2">
      <c r="A61" s="68"/>
      <c r="B61" s="82"/>
      <c r="C61" s="82"/>
    </row>
    <row r="62" spans="1:3" x14ac:dyDescent="0.2">
      <c r="A62" s="68"/>
      <c r="B62" s="82"/>
      <c r="C62" s="82"/>
    </row>
    <row r="63" spans="1:3" x14ac:dyDescent="0.2">
      <c r="A63" s="68"/>
      <c r="B63" s="82"/>
      <c r="C63" s="82"/>
    </row>
    <row r="64" spans="1:3" x14ac:dyDescent="0.2">
      <c r="A64" s="68"/>
      <c r="B64" s="82"/>
      <c r="C64" s="82"/>
    </row>
    <row r="65" spans="1:3" x14ac:dyDescent="0.2">
      <c r="A65" s="68"/>
      <c r="B65" s="82"/>
      <c r="C65" s="82"/>
    </row>
    <row r="66" spans="1:3" x14ac:dyDescent="0.2">
      <c r="A66" s="68"/>
      <c r="B66" s="82"/>
      <c r="C66" s="82"/>
    </row>
    <row r="67" spans="1:3" x14ac:dyDescent="0.2">
      <c r="A67" s="68"/>
      <c r="B67" s="82"/>
      <c r="C67" s="82"/>
    </row>
    <row r="68" spans="1:3" x14ac:dyDescent="0.2">
      <c r="A68" s="68"/>
      <c r="B68" s="82"/>
      <c r="C68" s="82"/>
    </row>
    <row r="69" spans="1:3" x14ac:dyDescent="0.2">
      <c r="A69" s="68"/>
      <c r="B69" s="82"/>
      <c r="C69" s="82"/>
    </row>
    <row r="70" spans="1:3" x14ac:dyDescent="0.2">
      <c r="A70" s="68"/>
      <c r="B70" s="82"/>
      <c r="C70" s="82"/>
    </row>
    <row r="71" spans="1:3" x14ac:dyDescent="0.2">
      <c r="A71" s="68"/>
      <c r="B71" s="82"/>
      <c r="C71" s="82"/>
    </row>
    <row r="72" spans="1:3" x14ac:dyDescent="0.2">
      <c r="A72" s="68"/>
      <c r="B72" s="82"/>
      <c r="C72" s="82"/>
    </row>
    <row r="73" spans="1:3" x14ac:dyDescent="0.2">
      <c r="A73" s="68"/>
      <c r="B73" s="82"/>
      <c r="C73" s="82"/>
    </row>
    <row r="74" spans="1:3" x14ac:dyDescent="0.2">
      <c r="A74" s="68"/>
      <c r="B74" s="82"/>
      <c r="C74" s="82"/>
    </row>
    <row r="75" spans="1:3" x14ac:dyDescent="0.2">
      <c r="A75" s="68"/>
      <c r="B75" s="82"/>
      <c r="C75" s="82"/>
    </row>
    <row r="76" spans="1:3" x14ac:dyDescent="0.2">
      <c r="A76" s="68"/>
      <c r="B76" s="82"/>
      <c r="C76" s="82"/>
    </row>
    <row r="77" spans="1:3" x14ac:dyDescent="0.2">
      <c r="A77" s="68"/>
    </row>
    <row r="78" spans="1:3" x14ac:dyDescent="0.2">
      <c r="A78" s="68"/>
    </row>
    <row r="79" spans="1:3" x14ac:dyDescent="0.2">
      <c r="A79" s="68"/>
    </row>
    <row r="80" spans="1:3" x14ac:dyDescent="0.2">
      <c r="A80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</sheetData>
  <mergeCells count="1">
    <mergeCell ref="B3:K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  <pageSetUpPr fitToPage="1"/>
  </sheetPr>
  <dimension ref="A1:L175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54.42578125" style="3" customWidth="1"/>
    <col min="2" max="2" width="7.7109375" style="3" customWidth="1"/>
    <col min="3" max="3" width="10.7109375" style="3" customWidth="1"/>
    <col min="4" max="6" width="7.7109375" style="3" customWidth="1"/>
    <col min="7" max="7" width="10.28515625" style="3" customWidth="1"/>
    <col min="8" max="8" width="9.7109375" style="3" customWidth="1"/>
    <col min="9" max="10" width="7.7109375" style="3" customWidth="1"/>
    <col min="11" max="11" width="10.7109375" style="3" customWidth="1"/>
    <col min="12" max="12" width="7.7109375" style="3" customWidth="1"/>
    <col min="13" max="16384" width="9.140625" style="3"/>
  </cols>
  <sheetData>
    <row r="1" spans="1:12" ht="15" customHeight="1" x14ac:dyDescent="0.2">
      <c r="A1" s="96" t="s">
        <v>355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689"/>
      <c r="K3" s="689"/>
      <c r="L3" s="73"/>
    </row>
    <row r="4" spans="1:12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39" customHeight="1" x14ac:dyDescent="0.2">
      <c r="A5" s="449" t="s">
        <v>53</v>
      </c>
      <c r="B5" s="450" t="s">
        <v>25</v>
      </c>
      <c r="C5" s="441" t="s">
        <v>32</v>
      </c>
      <c r="D5" s="450" t="s">
        <v>27</v>
      </c>
      <c r="E5" s="450" t="s">
        <v>28</v>
      </c>
      <c r="F5" s="450" t="s">
        <v>29</v>
      </c>
      <c r="G5" s="450" t="s">
        <v>30</v>
      </c>
      <c r="H5" s="450" t="s">
        <v>33</v>
      </c>
      <c r="I5" s="450" t="s">
        <v>34</v>
      </c>
      <c r="J5" s="450" t="s">
        <v>35</v>
      </c>
      <c r="K5" s="450" t="s">
        <v>36</v>
      </c>
      <c r="L5" s="451" t="s">
        <v>37</v>
      </c>
    </row>
    <row r="6" spans="1:12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9.5" customHeight="1" x14ac:dyDescent="0.3">
      <c r="A7" s="579" t="s">
        <v>40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12.75" customHeight="1" x14ac:dyDescent="0.2">
      <c r="A9" s="87" t="s">
        <v>247</v>
      </c>
      <c r="B9" s="532" t="s">
        <v>13</v>
      </c>
      <c r="C9" s="532" t="s">
        <v>13</v>
      </c>
      <c r="D9" s="532" t="s">
        <v>13</v>
      </c>
      <c r="E9" s="532">
        <v>14.45526123046875</v>
      </c>
      <c r="F9" s="532" t="s">
        <v>13</v>
      </c>
      <c r="G9" s="532" t="s">
        <v>13</v>
      </c>
      <c r="H9" s="532" t="s">
        <v>13</v>
      </c>
      <c r="I9" s="532" t="s">
        <v>13</v>
      </c>
      <c r="J9" s="532" t="s">
        <v>13</v>
      </c>
      <c r="K9" s="532" t="s">
        <v>13</v>
      </c>
      <c r="L9" s="546">
        <v>14.45526123046875</v>
      </c>
    </row>
    <row r="10" spans="1:12" ht="12.75" customHeight="1" x14ac:dyDescent="0.2">
      <c r="A10" s="88" t="s">
        <v>98</v>
      </c>
      <c r="B10" s="534" t="s">
        <v>13</v>
      </c>
      <c r="C10" s="534" t="s">
        <v>13</v>
      </c>
      <c r="D10" s="534" t="s">
        <v>13</v>
      </c>
      <c r="E10" s="534" t="s">
        <v>13</v>
      </c>
      <c r="F10" s="534" t="s">
        <v>13</v>
      </c>
      <c r="G10" s="534" t="s">
        <v>13</v>
      </c>
      <c r="H10" s="534" t="s">
        <v>13</v>
      </c>
      <c r="I10" s="534" t="s">
        <v>13</v>
      </c>
      <c r="J10" s="534" t="s">
        <v>13</v>
      </c>
      <c r="K10" s="534">
        <v>20.169280529022217</v>
      </c>
      <c r="L10" s="546">
        <v>20.169280529022217</v>
      </c>
    </row>
    <row r="11" spans="1:12" ht="12.75" customHeight="1" x14ac:dyDescent="0.2">
      <c r="A11" s="88" t="s">
        <v>341</v>
      </c>
      <c r="B11" s="534" t="s">
        <v>13</v>
      </c>
      <c r="C11" s="534" t="s">
        <v>13</v>
      </c>
      <c r="D11" s="534" t="s">
        <v>13</v>
      </c>
      <c r="E11" s="534" t="s">
        <v>13</v>
      </c>
      <c r="F11" s="534" t="s">
        <v>13</v>
      </c>
      <c r="G11" s="534" t="s">
        <v>13</v>
      </c>
      <c r="H11" s="534" t="s">
        <v>13</v>
      </c>
      <c r="I11" s="534" t="s">
        <v>13</v>
      </c>
      <c r="J11" s="534">
        <v>59.837108612060547</v>
      </c>
      <c r="K11" s="534" t="s">
        <v>13</v>
      </c>
      <c r="L11" s="546">
        <v>59.837108612060547</v>
      </c>
    </row>
    <row r="12" spans="1:12" ht="12.75" customHeight="1" x14ac:dyDescent="0.2">
      <c r="A12" s="88" t="s">
        <v>342</v>
      </c>
      <c r="B12" s="534" t="s">
        <v>13</v>
      </c>
      <c r="C12" s="534" t="s">
        <v>13</v>
      </c>
      <c r="D12" s="534" t="s">
        <v>13</v>
      </c>
      <c r="E12" s="534" t="s">
        <v>13</v>
      </c>
      <c r="F12" s="534" t="s">
        <v>13</v>
      </c>
      <c r="G12" s="534" t="s">
        <v>13</v>
      </c>
      <c r="H12" s="534" t="s">
        <v>13</v>
      </c>
      <c r="I12" s="534" t="s">
        <v>13</v>
      </c>
      <c r="J12" s="534">
        <v>173.07301330566406</v>
      </c>
      <c r="K12" s="534" t="s">
        <v>13</v>
      </c>
      <c r="L12" s="546">
        <v>173.07301330566406</v>
      </c>
    </row>
    <row r="13" spans="1:12" ht="12.75" customHeight="1" x14ac:dyDescent="0.2">
      <c r="A13" s="88" t="s">
        <v>99</v>
      </c>
      <c r="B13" s="534" t="s">
        <v>13</v>
      </c>
      <c r="C13" s="534">
        <v>175.15300345420837</v>
      </c>
      <c r="D13" s="534">
        <v>25.896749973297119</v>
      </c>
      <c r="E13" s="534" t="s">
        <v>13</v>
      </c>
      <c r="F13" s="534" t="s">
        <v>13</v>
      </c>
      <c r="G13" s="534" t="s">
        <v>13</v>
      </c>
      <c r="H13" s="534" t="s">
        <v>13</v>
      </c>
      <c r="I13" s="534" t="s">
        <v>13</v>
      </c>
      <c r="J13" s="534" t="s">
        <v>13</v>
      </c>
      <c r="K13" s="534" t="s">
        <v>13</v>
      </c>
      <c r="L13" s="546">
        <v>201.04975342750549</v>
      </c>
    </row>
    <row r="14" spans="1:12" ht="12.75" customHeight="1" x14ac:dyDescent="0.2">
      <c r="A14" s="88" t="s">
        <v>100</v>
      </c>
      <c r="B14" s="534" t="s">
        <v>13</v>
      </c>
      <c r="C14" s="534" t="s">
        <v>13</v>
      </c>
      <c r="D14" s="534" t="s">
        <v>13</v>
      </c>
      <c r="E14" s="534" t="s">
        <v>13</v>
      </c>
      <c r="F14" s="534" t="s">
        <v>13</v>
      </c>
      <c r="G14" s="534" t="s">
        <v>13</v>
      </c>
      <c r="H14" s="534" t="s">
        <v>13</v>
      </c>
      <c r="I14" s="534" t="s">
        <v>13</v>
      </c>
      <c r="J14" s="534">
        <v>5.6770205497741699</v>
      </c>
      <c r="K14" s="534" t="s">
        <v>13</v>
      </c>
      <c r="L14" s="546">
        <v>5.6770205497741699</v>
      </c>
    </row>
    <row r="15" spans="1:12" ht="12.75" customHeight="1" x14ac:dyDescent="0.2">
      <c r="A15" s="88" t="s">
        <v>248</v>
      </c>
      <c r="B15" s="534" t="s">
        <v>13</v>
      </c>
      <c r="C15" s="534" t="s">
        <v>13</v>
      </c>
      <c r="D15" s="534" t="s">
        <v>13</v>
      </c>
      <c r="E15" s="534">
        <v>62.411289215087891</v>
      </c>
      <c r="F15" s="534" t="s">
        <v>13</v>
      </c>
      <c r="G15" s="534" t="s">
        <v>13</v>
      </c>
      <c r="H15" s="534" t="s">
        <v>13</v>
      </c>
      <c r="I15" s="534" t="s">
        <v>13</v>
      </c>
      <c r="J15" s="534" t="s">
        <v>13</v>
      </c>
      <c r="K15" s="534" t="s">
        <v>13</v>
      </c>
      <c r="L15" s="546">
        <v>62.411289215087891</v>
      </c>
    </row>
    <row r="16" spans="1:12" ht="12.75" customHeight="1" x14ac:dyDescent="0.2">
      <c r="A16" s="88" t="s">
        <v>101</v>
      </c>
      <c r="B16" s="534" t="s">
        <v>13</v>
      </c>
      <c r="C16" s="534" t="s">
        <v>13</v>
      </c>
      <c r="D16" s="534" t="s">
        <v>13</v>
      </c>
      <c r="E16" s="534">
        <v>803.6943359375</v>
      </c>
      <c r="F16" s="534" t="s">
        <v>13</v>
      </c>
      <c r="G16" s="534" t="s">
        <v>13</v>
      </c>
      <c r="H16" s="534" t="s">
        <v>13</v>
      </c>
      <c r="I16" s="534" t="s">
        <v>13</v>
      </c>
      <c r="J16" s="534" t="s">
        <v>13</v>
      </c>
      <c r="K16" s="534" t="s">
        <v>13</v>
      </c>
      <c r="L16" s="546">
        <v>803.6943359375</v>
      </c>
    </row>
    <row r="17" spans="1:12" ht="12.75" customHeight="1" x14ac:dyDescent="0.2">
      <c r="A17" s="88" t="s">
        <v>102</v>
      </c>
      <c r="B17" s="534" t="s">
        <v>13</v>
      </c>
      <c r="C17" s="534" t="s">
        <v>13</v>
      </c>
      <c r="D17" s="534" t="s">
        <v>13</v>
      </c>
      <c r="E17" s="534">
        <v>432.80379486083984</v>
      </c>
      <c r="F17" s="534" t="s">
        <v>13</v>
      </c>
      <c r="G17" s="534" t="s">
        <v>13</v>
      </c>
      <c r="H17" s="534" t="s">
        <v>13</v>
      </c>
      <c r="I17" s="534" t="s">
        <v>13</v>
      </c>
      <c r="J17" s="534" t="s">
        <v>13</v>
      </c>
      <c r="K17" s="534">
        <v>52.63226318359375</v>
      </c>
      <c r="L17" s="546">
        <v>485.43605804443359</v>
      </c>
    </row>
    <row r="18" spans="1:12" ht="12.75" customHeight="1" x14ac:dyDescent="0.2">
      <c r="A18" s="88" t="s">
        <v>103</v>
      </c>
      <c r="B18" s="534" t="s">
        <v>13</v>
      </c>
      <c r="C18" s="534" t="s">
        <v>13</v>
      </c>
      <c r="D18" s="534" t="s">
        <v>13</v>
      </c>
      <c r="E18" s="534">
        <v>63.64288854598999</v>
      </c>
      <c r="F18" s="534" t="s">
        <v>13</v>
      </c>
      <c r="G18" s="534" t="s">
        <v>13</v>
      </c>
      <c r="H18" s="534">
        <v>160.42626810073853</v>
      </c>
      <c r="I18" s="534">
        <v>6.1973657608032227</v>
      </c>
      <c r="J18" s="534" t="s">
        <v>13</v>
      </c>
      <c r="K18" s="534">
        <v>50.500399351119995</v>
      </c>
      <c r="L18" s="546">
        <v>280.76692175865173</v>
      </c>
    </row>
    <row r="19" spans="1:12" ht="12.75" customHeight="1" x14ac:dyDescent="0.2">
      <c r="A19" s="88" t="s">
        <v>104</v>
      </c>
      <c r="B19" s="534" t="s">
        <v>13</v>
      </c>
      <c r="C19" s="534" t="s">
        <v>13</v>
      </c>
      <c r="D19" s="534" t="s">
        <v>13</v>
      </c>
      <c r="E19" s="534">
        <v>296.22427701950073</v>
      </c>
      <c r="F19" s="534" t="s">
        <v>13</v>
      </c>
      <c r="G19" s="534">
        <v>13.766637802124023</v>
      </c>
      <c r="H19" s="534">
        <v>498.21863460540771</v>
      </c>
      <c r="I19" s="534">
        <v>100.1169261932373</v>
      </c>
      <c r="J19" s="534" t="s">
        <v>13</v>
      </c>
      <c r="K19" s="534">
        <v>290.58499717712402</v>
      </c>
      <c r="L19" s="546">
        <v>1198.9114727973938</v>
      </c>
    </row>
    <row r="20" spans="1:12" ht="12.75" customHeight="1" x14ac:dyDescent="0.2">
      <c r="A20" s="88" t="s">
        <v>343</v>
      </c>
      <c r="B20" s="534" t="s">
        <v>13</v>
      </c>
      <c r="C20" s="534" t="s">
        <v>13</v>
      </c>
      <c r="D20" s="534" t="s">
        <v>13</v>
      </c>
      <c r="E20" s="534" t="s">
        <v>13</v>
      </c>
      <c r="F20" s="534" t="s">
        <v>13</v>
      </c>
      <c r="G20" s="534" t="s">
        <v>13</v>
      </c>
      <c r="H20" s="534">
        <v>22.913358688354492</v>
      </c>
      <c r="I20" s="534" t="s">
        <v>13</v>
      </c>
      <c r="J20" s="534" t="s">
        <v>13</v>
      </c>
      <c r="K20" s="534">
        <v>31.495489120483398</v>
      </c>
      <c r="L20" s="546">
        <v>54.408847808837891</v>
      </c>
    </row>
    <row r="21" spans="1:12" ht="12.75" customHeight="1" x14ac:dyDescent="0.2">
      <c r="A21" s="88" t="s">
        <v>105</v>
      </c>
      <c r="B21" s="534" t="s">
        <v>13</v>
      </c>
      <c r="C21" s="534" t="s">
        <v>13</v>
      </c>
      <c r="D21" s="534" t="s">
        <v>13</v>
      </c>
      <c r="E21" s="534" t="s">
        <v>13</v>
      </c>
      <c r="F21" s="534" t="s">
        <v>13</v>
      </c>
      <c r="G21" s="534" t="s">
        <v>13</v>
      </c>
      <c r="H21" s="534" t="s">
        <v>13</v>
      </c>
      <c r="I21" s="534" t="s">
        <v>13</v>
      </c>
      <c r="J21" s="534" t="s">
        <v>13</v>
      </c>
      <c r="K21" s="534">
        <v>92.750279128551483</v>
      </c>
      <c r="L21" s="546">
        <v>92.750279128551483</v>
      </c>
    </row>
    <row r="22" spans="1:12" ht="12.75" customHeight="1" x14ac:dyDescent="0.2">
      <c r="A22" s="88" t="s">
        <v>106</v>
      </c>
      <c r="B22" s="534" t="s">
        <v>13</v>
      </c>
      <c r="C22" s="534" t="s">
        <v>13</v>
      </c>
      <c r="D22" s="534" t="s">
        <v>13</v>
      </c>
      <c r="E22" s="534" t="s">
        <v>13</v>
      </c>
      <c r="F22" s="534" t="s">
        <v>13</v>
      </c>
      <c r="G22" s="534" t="s">
        <v>13</v>
      </c>
      <c r="H22" s="534" t="s">
        <v>13</v>
      </c>
      <c r="I22" s="534" t="s">
        <v>13</v>
      </c>
      <c r="J22" s="534">
        <v>552.11851119995117</v>
      </c>
      <c r="K22" s="534" t="s">
        <v>13</v>
      </c>
      <c r="L22" s="546">
        <v>552.11851119995117</v>
      </c>
    </row>
    <row r="23" spans="1:12" ht="12.75" customHeight="1" x14ac:dyDescent="0.2">
      <c r="A23" s="88" t="s">
        <v>249</v>
      </c>
      <c r="B23" s="534" t="s">
        <v>13</v>
      </c>
      <c r="C23" s="534" t="s">
        <v>13</v>
      </c>
      <c r="D23" s="534" t="s">
        <v>13</v>
      </c>
      <c r="E23" s="534" t="s">
        <v>13</v>
      </c>
      <c r="F23" s="534" t="s">
        <v>13</v>
      </c>
      <c r="G23" s="534" t="s">
        <v>13</v>
      </c>
      <c r="H23" s="534">
        <v>12.216984748840332</v>
      </c>
      <c r="I23" s="534" t="s">
        <v>13</v>
      </c>
      <c r="J23" s="534" t="s">
        <v>13</v>
      </c>
      <c r="K23" s="534" t="s">
        <v>13</v>
      </c>
      <c r="L23" s="546">
        <v>12.216984748840332</v>
      </c>
    </row>
    <row r="24" spans="1:12" ht="12.75" customHeight="1" x14ac:dyDescent="0.2">
      <c r="A24" s="88" t="s">
        <v>107</v>
      </c>
      <c r="B24" s="534" t="s">
        <v>13</v>
      </c>
      <c r="C24" s="534" t="s">
        <v>13</v>
      </c>
      <c r="D24" s="534" t="s">
        <v>13</v>
      </c>
      <c r="E24" s="534" t="s">
        <v>13</v>
      </c>
      <c r="F24" s="534" t="s">
        <v>13</v>
      </c>
      <c r="G24" s="534" t="s">
        <v>13</v>
      </c>
      <c r="H24" s="534">
        <v>1.8530371189117432</v>
      </c>
      <c r="I24" s="534" t="s">
        <v>13</v>
      </c>
      <c r="J24" s="534" t="s">
        <v>13</v>
      </c>
      <c r="K24" s="534" t="s">
        <v>13</v>
      </c>
      <c r="L24" s="546">
        <v>1.8530371189117432</v>
      </c>
    </row>
    <row r="25" spans="1:12" ht="12.75" customHeight="1" x14ac:dyDescent="0.2">
      <c r="A25" s="88" t="s">
        <v>108</v>
      </c>
      <c r="B25" s="534" t="s">
        <v>13</v>
      </c>
      <c r="C25" s="534" t="s">
        <v>13</v>
      </c>
      <c r="D25" s="534" t="s">
        <v>13</v>
      </c>
      <c r="E25" s="534">
        <v>49.068649291992188</v>
      </c>
      <c r="F25" s="534" t="s">
        <v>13</v>
      </c>
      <c r="G25" s="534" t="s">
        <v>13</v>
      </c>
      <c r="H25" s="534" t="s">
        <v>13</v>
      </c>
      <c r="I25" s="534" t="s">
        <v>13</v>
      </c>
      <c r="J25" s="534" t="s">
        <v>13</v>
      </c>
      <c r="K25" s="534">
        <v>30.913877487182617</v>
      </c>
      <c r="L25" s="546">
        <v>79.982526779174805</v>
      </c>
    </row>
    <row r="26" spans="1:12" ht="12.75" customHeight="1" x14ac:dyDescent="0.2">
      <c r="A26" s="88" t="s">
        <v>109</v>
      </c>
      <c r="B26" s="534" t="s">
        <v>13</v>
      </c>
      <c r="C26" s="534" t="s">
        <v>13</v>
      </c>
      <c r="D26" s="534" t="s">
        <v>13</v>
      </c>
      <c r="E26" s="534">
        <v>28.560335993766785</v>
      </c>
      <c r="F26" s="534">
        <v>2.6000099182128906</v>
      </c>
      <c r="G26" s="534">
        <v>5.751790463924408</v>
      </c>
      <c r="H26" s="534">
        <v>7.7620826065540314</v>
      </c>
      <c r="I26" s="534" t="s">
        <v>13</v>
      </c>
      <c r="J26" s="534" t="s">
        <v>13</v>
      </c>
      <c r="K26" s="534">
        <v>18.153657041490078</v>
      </c>
      <c r="L26" s="546">
        <v>62.827876023948193</v>
      </c>
    </row>
    <row r="27" spans="1:12" ht="12.75" customHeight="1" x14ac:dyDescent="0.2">
      <c r="A27" s="88" t="s">
        <v>110</v>
      </c>
      <c r="B27" s="534" t="s">
        <v>13</v>
      </c>
      <c r="C27" s="534" t="s">
        <v>13</v>
      </c>
      <c r="D27" s="534" t="s">
        <v>13</v>
      </c>
      <c r="E27" s="534" t="s">
        <v>13</v>
      </c>
      <c r="F27" s="534" t="s">
        <v>13</v>
      </c>
      <c r="G27" s="534" t="s">
        <v>13</v>
      </c>
      <c r="H27" s="534" t="s">
        <v>13</v>
      </c>
      <c r="I27" s="534" t="s">
        <v>13</v>
      </c>
      <c r="J27" s="534" t="s">
        <v>13</v>
      </c>
      <c r="K27" s="534">
        <v>11.957395553588867</v>
      </c>
      <c r="L27" s="546">
        <v>11.957395553588867</v>
      </c>
    </row>
    <row r="28" spans="1:12" ht="12.75" customHeight="1" x14ac:dyDescent="0.2">
      <c r="A28" s="88" t="s">
        <v>111</v>
      </c>
      <c r="B28" s="534" t="s">
        <v>13</v>
      </c>
      <c r="C28" s="534" t="s">
        <v>13</v>
      </c>
      <c r="D28" s="534" t="s">
        <v>13</v>
      </c>
      <c r="E28" s="534">
        <v>289.10015869140625</v>
      </c>
      <c r="F28" s="534" t="s">
        <v>13</v>
      </c>
      <c r="G28" s="534" t="s">
        <v>13</v>
      </c>
      <c r="H28" s="534">
        <v>3919.0545330047607</v>
      </c>
      <c r="I28" s="534" t="s">
        <v>13</v>
      </c>
      <c r="J28" s="534" t="s">
        <v>13</v>
      </c>
      <c r="K28" s="534">
        <v>2669.4006118774414</v>
      </c>
      <c r="L28" s="546">
        <v>6877.5553035736084</v>
      </c>
    </row>
    <row r="29" spans="1:12" ht="12.75" customHeight="1" x14ac:dyDescent="0.2">
      <c r="A29" s="88" t="s">
        <v>112</v>
      </c>
      <c r="B29" s="534" t="s">
        <v>13</v>
      </c>
      <c r="C29" s="534" t="s">
        <v>13</v>
      </c>
      <c r="D29" s="534" t="s">
        <v>13</v>
      </c>
      <c r="E29" s="534" t="s">
        <v>13</v>
      </c>
      <c r="F29" s="534" t="s">
        <v>13</v>
      </c>
      <c r="G29" s="534" t="s">
        <v>13</v>
      </c>
      <c r="H29" s="534">
        <v>143.2671070098877</v>
      </c>
      <c r="I29" s="534" t="s">
        <v>13</v>
      </c>
      <c r="J29" s="534" t="s">
        <v>13</v>
      </c>
      <c r="K29" s="534" t="s">
        <v>13</v>
      </c>
      <c r="L29" s="546">
        <v>143.2671070098877</v>
      </c>
    </row>
    <row r="30" spans="1:12" ht="12.75" customHeight="1" x14ac:dyDescent="0.2">
      <c r="A30" s="88" t="s">
        <v>113</v>
      </c>
      <c r="B30" s="534" t="s">
        <v>13</v>
      </c>
      <c r="C30" s="534" t="s">
        <v>13</v>
      </c>
      <c r="D30" s="534" t="s">
        <v>13</v>
      </c>
      <c r="E30" s="534">
        <v>565.24353981018066</v>
      </c>
      <c r="F30" s="534">
        <v>17.753353834152222</v>
      </c>
      <c r="G30" s="534" t="s">
        <v>13</v>
      </c>
      <c r="H30" s="534">
        <v>66.589404106140137</v>
      </c>
      <c r="I30" s="534">
        <v>97.631288528442383</v>
      </c>
      <c r="J30" s="534" t="s">
        <v>13</v>
      </c>
      <c r="K30" s="534">
        <v>103.80325889587402</v>
      </c>
      <c r="L30" s="546">
        <v>851.02084517478943</v>
      </c>
    </row>
    <row r="31" spans="1:12" ht="12.75" customHeight="1" x14ac:dyDescent="0.2">
      <c r="A31" s="88" t="s">
        <v>114</v>
      </c>
      <c r="B31" s="534" t="s">
        <v>13</v>
      </c>
      <c r="C31" s="534" t="s">
        <v>13</v>
      </c>
      <c r="D31" s="534" t="s">
        <v>13</v>
      </c>
      <c r="E31" s="534">
        <v>97.709157943725586</v>
      </c>
      <c r="F31" s="534" t="s">
        <v>13</v>
      </c>
      <c r="G31" s="534" t="s">
        <v>13</v>
      </c>
      <c r="H31" s="534">
        <v>40.290481567382813</v>
      </c>
      <c r="I31" s="534" t="s">
        <v>13</v>
      </c>
      <c r="J31" s="534" t="s">
        <v>13</v>
      </c>
      <c r="K31" s="534">
        <v>5.8339896202087402</v>
      </c>
      <c r="L31" s="546">
        <v>143.83362913131714</v>
      </c>
    </row>
    <row r="32" spans="1:12" ht="12.75" customHeight="1" x14ac:dyDescent="0.2">
      <c r="A32" s="88" t="s">
        <v>115</v>
      </c>
      <c r="B32" s="534" t="s">
        <v>13</v>
      </c>
      <c r="C32" s="534" t="s">
        <v>13</v>
      </c>
      <c r="D32" s="534" t="s">
        <v>13</v>
      </c>
      <c r="E32" s="534" t="s">
        <v>13</v>
      </c>
      <c r="F32" s="534" t="s">
        <v>13</v>
      </c>
      <c r="G32" s="534" t="s">
        <v>13</v>
      </c>
      <c r="H32" s="534">
        <v>20.204829692840576</v>
      </c>
      <c r="I32" s="534" t="s">
        <v>13</v>
      </c>
      <c r="J32" s="534" t="s">
        <v>13</v>
      </c>
      <c r="K32" s="534" t="s">
        <v>13</v>
      </c>
      <c r="L32" s="546">
        <v>20.204829692840576</v>
      </c>
    </row>
    <row r="33" spans="1:12" ht="12.75" customHeight="1" x14ac:dyDescent="0.2">
      <c r="A33" s="88" t="s">
        <v>116</v>
      </c>
      <c r="B33" s="534">
        <v>20.978675842285156</v>
      </c>
      <c r="C33" s="534">
        <v>1481.0830078125</v>
      </c>
      <c r="D33" s="534">
        <v>775.38619995117188</v>
      </c>
      <c r="E33" s="534">
        <v>2592.4044761657715</v>
      </c>
      <c r="F33" s="534">
        <v>510.57438659667969</v>
      </c>
      <c r="G33" s="534" t="s">
        <v>13</v>
      </c>
      <c r="H33" s="534">
        <v>1832.3833751678467</v>
      </c>
      <c r="I33" s="534">
        <v>160.86264038085938</v>
      </c>
      <c r="J33" s="534">
        <v>756.46563720703125</v>
      </c>
      <c r="K33" s="534">
        <v>601.35247802734375</v>
      </c>
      <c r="L33" s="546">
        <v>8731.4908771514893</v>
      </c>
    </row>
    <row r="34" spans="1:12" ht="12.75" customHeight="1" x14ac:dyDescent="0.2">
      <c r="A34" s="88" t="s">
        <v>344</v>
      </c>
      <c r="B34" s="534" t="s">
        <v>13</v>
      </c>
      <c r="C34" s="534" t="s">
        <v>13</v>
      </c>
      <c r="D34" s="534" t="s">
        <v>13</v>
      </c>
      <c r="E34" s="534" t="s">
        <v>13</v>
      </c>
      <c r="F34" s="534" t="s">
        <v>13</v>
      </c>
      <c r="G34" s="534" t="s">
        <v>13</v>
      </c>
      <c r="H34" s="534" t="s">
        <v>13</v>
      </c>
      <c r="I34" s="534" t="s">
        <v>13</v>
      </c>
      <c r="J34" s="534">
        <v>1.6703895330429077</v>
      </c>
      <c r="K34" s="534" t="s">
        <v>13</v>
      </c>
      <c r="L34" s="546">
        <v>1.6703895330429077</v>
      </c>
    </row>
    <row r="35" spans="1:12" ht="12.75" customHeight="1" x14ac:dyDescent="0.2">
      <c r="A35" s="88" t="s">
        <v>117</v>
      </c>
      <c r="B35" s="534">
        <v>136.3935546875</v>
      </c>
      <c r="C35" s="534" t="s">
        <v>13</v>
      </c>
      <c r="D35" s="534" t="s">
        <v>13</v>
      </c>
      <c r="E35" s="534" t="s">
        <v>13</v>
      </c>
      <c r="F35" s="534" t="s">
        <v>13</v>
      </c>
      <c r="G35" s="534" t="s">
        <v>13</v>
      </c>
      <c r="H35" s="534" t="s">
        <v>13</v>
      </c>
      <c r="I35" s="534" t="s">
        <v>13</v>
      </c>
      <c r="J35" s="534" t="s">
        <v>13</v>
      </c>
      <c r="K35" s="534" t="s">
        <v>13</v>
      </c>
      <c r="L35" s="546">
        <v>136.3935546875</v>
      </c>
    </row>
    <row r="36" spans="1:12" ht="12.75" customHeight="1" x14ac:dyDescent="0.2">
      <c r="A36" s="88" t="s">
        <v>118</v>
      </c>
      <c r="B36" s="534" t="s">
        <v>13</v>
      </c>
      <c r="C36" s="534" t="s">
        <v>13</v>
      </c>
      <c r="D36" s="534" t="s">
        <v>13</v>
      </c>
      <c r="E36" s="534" t="s">
        <v>13</v>
      </c>
      <c r="F36" s="534" t="s">
        <v>13</v>
      </c>
      <c r="G36" s="534" t="s">
        <v>13</v>
      </c>
      <c r="H36" s="534" t="s">
        <v>13</v>
      </c>
      <c r="I36" s="534" t="s">
        <v>13</v>
      </c>
      <c r="J36" s="534" t="s">
        <v>13</v>
      </c>
      <c r="K36" s="534">
        <v>9.2475143671035767</v>
      </c>
      <c r="L36" s="546">
        <v>9.2475143671035767</v>
      </c>
    </row>
    <row r="37" spans="1:12" ht="12.75" customHeight="1" x14ac:dyDescent="0.2">
      <c r="A37" s="88" t="s">
        <v>119</v>
      </c>
      <c r="B37" s="534" t="s">
        <v>13</v>
      </c>
      <c r="C37" s="534" t="s">
        <v>13</v>
      </c>
      <c r="D37" s="534" t="s">
        <v>13</v>
      </c>
      <c r="E37" s="534">
        <v>863.11708068847656</v>
      </c>
      <c r="F37" s="534">
        <v>411.08419799804688</v>
      </c>
      <c r="G37" s="534" t="s">
        <v>13</v>
      </c>
      <c r="H37" s="534" t="s">
        <v>13</v>
      </c>
      <c r="I37" s="534" t="s">
        <v>13</v>
      </c>
      <c r="J37" s="534" t="s">
        <v>13</v>
      </c>
      <c r="K37" s="534" t="s">
        <v>13</v>
      </c>
      <c r="L37" s="546">
        <v>1274.2012786865234</v>
      </c>
    </row>
    <row r="38" spans="1:12" ht="12.75" customHeight="1" x14ac:dyDescent="0.2">
      <c r="A38" s="88" t="s">
        <v>120</v>
      </c>
      <c r="B38" s="534" t="s">
        <v>13</v>
      </c>
      <c r="C38" s="534" t="s">
        <v>13</v>
      </c>
      <c r="D38" s="534" t="s">
        <v>13</v>
      </c>
      <c r="E38" s="534" t="s">
        <v>13</v>
      </c>
      <c r="F38" s="534" t="s">
        <v>13</v>
      </c>
      <c r="G38" s="534" t="s">
        <v>13</v>
      </c>
      <c r="H38" s="534">
        <v>75.908409118652344</v>
      </c>
      <c r="I38" s="534">
        <v>102.07511138916016</v>
      </c>
      <c r="J38" s="534" t="s">
        <v>13</v>
      </c>
      <c r="K38" s="534">
        <v>341.74983978271484</v>
      </c>
      <c r="L38" s="546">
        <v>519.73336029052734</v>
      </c>
    </row>
    <row r="39" spans="1:12" ht="12.75" customHeight="1" x14ac:dyDescent="0.2">
      <c r="A39" s="88" t="s">
        <v>250</v>
      </c>
      <c r="B39" s="534" t="s">
        <v>13</v>
      </c>
      <c r="C39" s="534" t="s">
        <v>13</v>
      </c>
      <c r="D39" s="534" t="s">
        <v>13</v>
      </c>
      <c r="E39" s="534" t="s">
        <v>13</v>
      </c>
      <c r="F39" s="534" t="s">
        <v>13</v>
      </c>
      <c r="G39" s="534" t="s">
        <v>13</v>
      </c>
      <c r="H39" s="534" t="s">
        <v>13</v>
      </c>
      <c r="I39" s="534" t="s">
        <v>13</v>
      </c>
      <c r="J39" s="534" t="s">
        <v>13</v>
      </c>
      <c r="K39" s="534">
        <v>7.3287434577941895</v>
      </c>
      <c r="L39" s="546">
        <v>7.3287434577941895</v>
      </c>
    </row>
    <row r="40" spans="1:12" ht="12.75" customHeight="1" x14ac:dyDescent="0.2">
      <c r="A40" s="88" t="s">
        <v>122</v>
      </c>
      <c r="B40" s="534" t="s">
        <v>13</v>
      </c>
      <c r="C40" s="534">
        <v>1572.6489295959473</v>
      </c>
      <c r="D40" s="534">
        <v>297.69476699829102</v>
      </c>
      <c r="E40" s="534" t="s">
        <v>13</v>
      </c>
      <c r="F40" s="534" t="s">
        <v>13</v>
      </c>
      <c r="G40" s="534" t="s">
        <v>13</v>
      </c>
      <c r="H40" s="534" t="s">
        <v>13</v>
      </c>
      <c r="I40" s="534" t="s">
        <v>13</v>
      </c>
      <c r="J40" s="534" t="s">
        <v>13</v>
      </c>
      <c r="K40" s="534" t="s">
        <v>13</v>
      </c>
      <c r="L40" s="546">
        <v>1870.3436965942383</v>
      </c>
    </row>
    <row r="41" spans="1:12" x14ac:dyDescent="0.2">
      <c r="A41" s="68"/>
      <c r="B41" s="89"/>
      <c r="C41" s="89"/>
    </row>
    <row r="42" spans="1:12" x14ac:dyDescent="0.2">
      <c r="A42" s="68"/>
      <c r="B42" s="89"/>
      <c r="C42" s="89"/>
    </row>
    <row r="43" spans="1:12" x14ac:dyDescent="0.2">
      <c r="A43" s="68"/>
      <c r="B43" s="82"/>
      <c r="C43" s="82"/>
    </row>
    <row r="44" spans="1:12" x14ac:dyDescent="0.2">
      <c r="A44" s="68"/>
      <c r="B44" s="82"/>
      <c r="C44" s="82"/>
    </row>
    <row r="45" spans="1:12" x14ac:dyDescent="0.2">
      <c r="A45" s="68"/>
      <c r="B45" s="82"/>
      <c r="C45" s="82"/>
    </row>
    <row r="46" spans="1:12" x14ac:dyDescent="0.2">
      <c r="B46" s="82"/>
      <c r="C46" s="82"/>
    </row>
    <row r="47" spans="1:12" x14ac:dyDescent="0.2">
      <c r="A47" s="68"/>
      <c r="B47" s="82"/>
      <c r="C47" s="82"/>
    </row>
    <row r="48" spans="1:12" x14ac:dyDescent="0.2">
      <c r="A48" s="68"/>
      <c r="B48" s="82"/>
      <c r="C48" s="82"/>
    </row>
    <row r="49" spans="1:3" x14ac:dyDescent="0.2">
      <c r="A49" s="68"/>
      <c r="B49" s="82"/>
      <c r="C49" s="82"/>
    </row>
    <row r="50" spans="1:3" x14ac:dyDescent="0.2">
      <c r="A50" s="68"/>
      <c r="B50" s="82"/>
      <c r="C50" s="82"/>
    </row>
    <row r="51" spans="1:3" x14ac:dyDescent="0.2">
      <c r="A51" s="68"/>
      <c r="B51" s="82"/>
      <c r="C51" s="82"/>
    </row>
    <row r="52" spans="1:3" x14ac:dyDescent="0.2">
      <c r="A52" s="68"/>
      <c r="B52" s="82"/>
      <c r="C52" s="82"/>
    </row>
    <row r="53" spans="1:3" x14ac:dyDescent="0.2">
      <c r="A53" s="68"/>
      <c r="B53" s="82"/>
      <c r="C53" s="82"/>
    </row>
    <row r="54" spans="1:3" x14ac:dyDescent="0.2">
      <c r="A54" s="68"/>
      <c r="B54" s="82"/>
      <c r="C54" s="82"/>
    </row>
    <row r="55" spans="1:3" x14ac:dyDescent="0.2">
      <c r="A55" s="68"/>
      <c r="B55" s="82"/>
      <c r="C55" s="82"/>
    </row>
    <row r="56" spans="1:3" x14ac:dyDescent="0.2">
      <c r="A56" s="68"/>
      <c r="B56" s="82"/>
      <c r="C56" s="82"/>
    </row>
    <row r="57" spans="1:3" x14ac:dyDescent="0.2">
      <c r="A57" s="68"/>
      <c r="B57" s="82"/>
      <c r="C57" s="82"/>
    </row>
    <row r="58" spans="1:3" x14ac:dyDescent="0.2">
      <c r="A58" s="68"/>
      <c r="B58" s="82"/>
      <c r="C58" s="82"/>
    </row>
    <row r="59" spans="1:3" x14ac:dyDescent="0.2">
      <c r="A59" s="68"/>
      <c r="B59" s="82"/>
      <c r="C59" s="82"/>
    </row>
    <row r="60" spans="1:3" x14ac:dyDescent="0.2">
      <c r="A60" s="68"/>
      <c r="B60" s="82"/>
      <c r="C60" s="82"/>
    </row>
    <row r="61" spans="1:3" ht="15" x14ac:dyDescent="0.3">
      <c r="A61" s="83"/>
      <c r="B61" s="84"/>
      <c r="C61" s="84"/>
    </row>
    <row r="62" spans="1:3" ht="15" x14ac:dyDescent="0.3">
      <c r="A62" s="83"/>
      <c r="B62" s="84"/>
      <c r="C62" s="84"/>
    </row>
    <row r="63" spans="1:3" x14ac:dyDescent="0.2">
      <c r="A63" s="68"/>
      <c r="B63" s="82"/>
      <c r="C63" s="82"/>
    </row>
    <row r="64" spans="1:3" x14ac:dyDescent="0.2">
      <c r="A64" s="68"/>
      <c r="B64" s="82"/>
      <c r="C64" s="82"/>
    </row>
    <row r="65" spans="1:3" x14ac:dyDescent="0.2">
      <c r="A65" s="68"/>
      <c r="B65" s="82"/>
      <c r="C65" s="82"/>
    </row>
    <row r="66" spans="1:3" x14ac:dyDescent="0.2">
      <c r="A66" s="68"/>
      <c r="B66" s="82"/>
      <c r="C66" s="82"/>
    </row>
    <row r="67" spans="1:3" x14ac:dyDescent="0.2">
      <c r="A67" s="68"/>
      <c r="B67" s="82"/>
      <c r="C67" s="82"/>
    </row>
    <row r="68" spans="1:3" x14ac:dyDescent="0.2">
      <c r="A68" s="68"/>
      <c r="B68" s="82"/>
      <c r="C68" s="82"/>
    </row>
    <row r="69" spans="1:3" x14ac:dyDescent="0.2">
      <c r="A69" s="68"/>
      <c r="B69" s="82"/>
      <c r="C69" s="82"/>
    </row>
    <row r="70" spans="1:3" x14ac:dyDescent="0.2">
      <c r="A70" s="68"/>
      <c r="B70" s="82"/>
      <c r="C70" s="82"/>
    </row>
    <row r="71" spans="1:3" x14ac:dyDescent="0.2">
      <c r="A71" s="68"/>
      <c r="B71" s="82"/>
      <c r="C71" s="82"/>
    </row>
    <row r="72" spans="1:3" x14ac:dyDescent="0.2">
      <c r="A72" s="68"/>
      <c r="B72" s="82"/>
      <c r="C72" s="82"/>
    </row>
    <row r="73" spans="1:3" x14ac:dyDescent="0.2">
      <c r="A73" s="68"/>
      <c r="B73" s="82"/>
      <c r="C73" s="82"/>
    </row>
    <row r="74" spans="1:3" x14ac:dyDescent="0.2">
      <c r="A74" s="68"/>
      <c r="B74" s="82"/>
      <c r="C74" s="82"/>
    </row>
    <row r="75" spans="1:3" x14ac:dyDescent="0.2">
      <c r="A75" s="68"/>
      <c r="B75" s="82"/>
      <c r="C75" s="82"/>
    </row>
    <row r="76" spans="1:3" x14ac:dyDescent="0.2">
      <c r="A76" s="68"/>
      <c r="B76" s="82"/>
      <c r="C76" s="82"/>
    </row>
    <row r="77" spans="1:3" x14ac:dyDescent="0.2">
      <c r="A77" s="68"/>
      <c r="B77" s="82"/>
      <c r="C77" s="82"/>
    </row>
    <row r="78" spans="1:3" x14ac:dyDescent="0.2">
      <c r="A78" s="68"/>
      <c r="B78" s="82"/>
      <c r="C78" s="82"/>
    </row>
    <row r="79" spans="1:3" x14ac:dyDescent="0.2">
      <c r="A79" s="68"/>
      <c r="B79" s="82"/>
      <c r="C79" s="82"/>
    </row>
    <row r="80" spans="1:3" x14ac:dyDescent="0.2">
      <c r="A80" s="68"/>
      <c r="B80" s="82"/>
      <c r="C80" s="82"/>
    </row>
    <row r="81" spans="1:3" x14ac:dyDescent="0.2">
      <c r="A81" s="68"/>
      <c r="B81" s="82"/>
      <c r="C81" s="82"/>
    </row>
    <row r="82" spans="1:3" x14ac:dyDescent="0.2">
      <c r="A82" s="68"/>
      <c r="B82" s="82"/>
      <c r="C82" s="82"/>
    </row>
    <row r="83" spans="1:3" x14ac:dyDescent="0.2">
      <c r="A83" s="68"/>
      <c r="B83" s="82"/>
      <c r="C83" s="82"/>
    </row>
    <row r="84" spans="1:3" ht="15" x14ac:dyDescent="0.3">
      <c r="A84" s="83"/>
      <c r="B84" s="84"/>
      <c r="C84" s="84"/>
    </row>
    <row r="85" spans="1:3" ht="15" x14ac:dyDescent="0.3">
      <c r="A85" s="83"/>
      <c r="B85" s="84"/>
      <c r="C85" s="84"/>
    </row>
    <row r="86" spans="1:3" ht="15" x14ac:dyDescent="0.3">
      <c r="A86" s="83"/>
      <c r="B86" s="84"/>
      <c r="C86" s="84"/>
    </row>
    <row r="87" spans="1:3" ht="15" x14ac:dyDescent="0.3">
      <c r="A87" s="83"/>
      <c r="B87" s="84"/>
      <c r="C87" s="84"/>
    </row>
    <row r="88" spans="1:3" ht="15" x14ac:dyDescent="0.3">
      <c r="A88" s="83"/>
      <c r="B88" s="84"/>
      <c r="C88" s="84"/>
    </row>
    <row r="89" spans="1:3" x14ac:dyDescent="0.2">
      <c r="A89" s="68"/>
      <c r="B89" s="82"/>
      <c r="C89" s="82"/>
    </row>
    <row r="90" spans="1:3" x14ac:dyDescent="0.2">
      <c r="A90" s="68"/>
      <c r="B90" s="82"/>
      <c r="C90" s="82"/>
    </row>
    <row r="91" spans="1:3" x14ac:dyDescent="0.2">
      <c r="A91" s="68"/>
      <c r="B91" s="82"/>
      <c r="C91" s="82"/>
    </row>
    <row r="92" spans="1:3" x14ac:dyDescent="0.2">
      <c r="A92" s="68"/>
    </row>
    <row r="93" spans="1:3" x14ac:dyDescent="0.2">
      <c r="A93" s="68"/>
    </row>
    <row r="94" spans="1:3" x14ac:dyDescent="0.2">
      <c r="A94" s="68"/>
    </row>
    <row r="95" spans="1:3" x14ac:dyDescent="0.2">
      <c r="A95" s="68"/>
    </row>
    <row r="97" spans="1:3" x14ac:dyDescent="0.2">
      <c r="B97" s="86"/>
      <c r="C97" s="86"/>
    </row>
    <row r="98" spans="1:3" x14ac:dyDescent="0.2">
      <c r="A98" s="68"/>
      <c r="B98" s="82"/>
      <c r="C98" s="82"/>
    </row>
    <row r="99" spans="1:3" x14ac:dyDescent="0.2">
      <c r="A99" s="68"/>
      <c r="B99" s="82"/>
      <c r="C99" s="82"/>
    </row>
    <row r="100" spans="1:3" x14ac:dyDescent="0.2">
      <c r="A100" s="68"/>
      <c r="B100" s="82"/>
      <c r="C100" s="82"/>
    </row>
    <row r="101" spans="1:3" x14ac:dyDescent="0.2">
      <c r="A101" s="68"/>
      <c r="B101" s="82"/>
      <c r="C101" s="82"/>
    </row>
    <row r="102" spans="1:3" x14ac:dyDescent="0.2">
      <c r="A102" s="68"/>
      <c r="B102" s="82"/>
      <c r="C102" s="82"/>
    </row>
    <row r="103" spans="1:3" x14ac:dyDescent="0.2">
      <c r="A103" s="68"/>
      <c r="B103" s="82"/>
      <c r="C103" s="82"/>
    </row>
    <row r="104" spans="1:3" x14ac:dyDescent="0.2">
      <c r="A104" s="68"/>
      <c r="B104" s="82"/>
      <c r="C104" s="82"/>
    </row>
    <row r="105" spans="1:3" x14ac:dyDescent="0.2">
      <c r="A105" s="68"/>
      <c r="B105" s="82"/>
      <c r="C105" s="82"/>
    </row>
    <row r="106" spans="1:3" x14ac:dyDescent="0.2">
      <c r="A106" s="68"/>
      <c r="B106" s="82"/>
      <c r="C106" s="82"/>
    </row>
    <row r="107" spans="1:3" x14ac:dyDescent="0.2">
      <c r="A107" s="68"/>
      <c r="B107" s="82"/>
      <c r="C107" s="82"/>
    </row>
    <row r="108" spans="1:3" x14ac:dyDescent="0.2">
      <c r="A108" s="68"/>
      <c r="B108" s="82"/>
      <c r="C108" s="82"/>
    </row>
    <row r="109" spans="1:3" x14ac:dyDescent="0.2">
      <c r="A109" s="68"/>
      <c r="B109" s="82"/>
      <c r="C109" s="82"/>
    </row>
    <row r="110" spans="1:3" x14ac:dyDescent="0.2">
      <c r="A110" s="68"/>
      <c r="B110" s="82"/>
      <c r="C110" s="82"/>
    </row>
    <row r="111" spans="1:3" x14ac:dyDescent="0.2">
      <c r="A111" s="68"/>
      <c r="B111" s="82"/>
      <c r="C111" s="82"/>
    </row>
    <row r="112" spans="1:3" x14ac:dyDescent="0.2">
      <c r="A112" s="68"/>
      <c r="B112" s="82"/>
      <c r="C112" s="82"/>
    </row>
    <row r="113" spans="1:3" x14ac:dyDescent="0.2">
      <c r="A113" s="68"/>
      <c r="B113" s="82"/>
      <c r="C113" s="82"/>
    </row>
    <row r="114" spans="1:3" x14ac:dyDescent="0.2">
      <c r="A114" s="68"/>
      <c r="B114" s="82"/>
      <c r="C114" s="82"/>
    </row>
    <row r="115" spans="1:3" x14ac:dyDescent="0.2">
      <c r="A115" s="68"/>
    </row>
    <row r="116" spans="1:3" x14ac:dyDescent="0.2">
      <c r="A116" s="68"/>
    </row>
    <row r="117" spans="1:3" x14ac:dyDescent="0.2">
      <c r="A117" s="68"/>
    </row>
    <row r="118" spans="1:3" x14ac:dyDescent="0.2">
      <c r="A118" s="68"/>
    </row>
    <row r="121" spans="1:3" x14ac:dyDescent="0.2">
      <c r="A121" s="68"/>
    </row>
    <row r="122" spans="1:3" x14ac:dyDescent="0.2">
      <c r="A122" s="68"/>
    </row>
    <row r="123" spans="1:3" x14ac:dyDescent="0.2">
      <c r="A123" s="68"/>
    </row>
    <row r="124" spans="1:3" x14ac:dyDescent="0.2">
      <c r="A124" s="68"/>
    </row>
    <row r="125" spans="1:3" x14ac:dyDescent="0.2">
      <c r="A125" s="68"/>
    </row>
    <row r="126" spans="1:3" x14ac:dyDescent="0.2">
      <c r="A126" s="68"/>
    </row>
    <row r="127" spans="1:3" x14ac:dyDescent="0.2">
      <c r="A127" s="68"/>
    </row>
    <row r="128" spans="1:3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</sheetData>
  <mergeCells count="1">
    <mergeCell ref="B3:K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O15"/>
  <sheetViews>
    <sheetView showGridLines="0" zoomScaleNormal="100" workbookViewId="0">
      <selection activeCell="P1" sqref="P1"/>
    </sheetView>
  </sheetViews>
  <sheetFormatPr defaultRowHeight="12.75" x14ac:dyDescent="0.2"/>
  <cols>
    <col min="1" max="1" width="16.7109375" style="3" customWidth="1"/>
    <col min="2" max="15" width="8.7109375" style="3" customWidth="1"/>
    <col min="16" max="24" width="9.140625" style="3"/>
    <col min="25" max="25" width="18.85546875" style="3" customWidth="1"/>
    <col min="26" max="16384" width="9.140625" style="3"/>
  </cols>
  <sheetData>
    <row r="1" spans="1:15" ht="15" customHeight="1" x14ac:dyDescent="0.25">
      <c r="A1" s="1" t="s">
        <v>323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2">
      <c r="A3" s="4"/>
      <c r="B3" s="674" t="s">
        <v>0</v>
      </c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5"/>
      <c r="O3" s="6"/>
    </row>
    <row r="4" spans="1:15" ht="3.75" customHeight="1" x14ac:dyDescent="0.2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/>
      <c r="O4" s="6"/>
    </row>
    <row r="5" spans="1:15" ht="13.5" customHeight="1" x14ac:dyDescent="0.2">
      <c r="A5" s="8" t="s">
        <v>1</v>
      </c>
      <c r="B5" s="673" t="s">
        <v>2</v>
      </c>
      <c r="C5" s="673"/>
      <c r="D5" s="673" t="s">
        <v>3</v>
      </c>
      <c r="E5" s="673"/>
      <c r="F5" s="673" t="s">
        <v>4</v>
      </c>
      <c r="G5" s="673"/>
      <c r="H5" s="673" t="s">
        <v>5</v>
      </c>
      <c r="I5" s="673"/>
      <c r="J5" s="673" t="s">
        <v>6</v>
      </c>
      <c r="K5" s="673"/>
      <c r="L5" s="673" t="s">
        <v>7</v>
      </c>
      <c r="M5" s="673"/>
      <c r="N5" s="673" t="s">
        <v>8</v>
      </c>
      <c r="O5" s="673"/>
    </row>
    <row r="6" spans="1:15" ht="38.25" x14ac:dyDescent="0.2">
      <c r="A6" s="429" t="s">
        <v>9</v>
      </c>
      <c r="B6" s="430" t="s">
        <v>10</v>
      </c>
      <c r="C6" s="430" t="s">
        <v>11</v>
      </c>
      <c r="D6" s="430" t="s">
        <v>10</v>
      </c>
      <c r="E6" s="430" t="s">
        <v>11</v>
      </c>
      <c r="F6" s="430" t="s">
        <v>10</v>
      </c>
      <c r="G6" s="430" t="s">
        <v>11</v>
      </c>
      <c r="H6" s="430" t="s">
        <v>10</v>
      </c>
      <c r="I6" s="430" t="s">
        <v>11</v>
      </c>
      <c r="J6" s="430" t="s">
        <v>10</v>
      </c>
      <c r="K6" s="430" t="s">
        <v>11</v>
      </c>
      <c r="L6" s="430" t="s">
        <v>10</v>
      </c>
      <c r="M6" s="430" t="s">
        <v>11</v>
      </c>
      <c r="N6" s="430" t="s">
        <v>10</v>
      </c>
      <c r="O6" s="430" t="s">
        <v>11</v>
      </c>
    </row>
    <row r="7" spans="1:15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x14ac:dyDescent="0.2">
      <c r="A8" s="9" t="s">
        <v>12</v>
      </c>
      <c r="B8" s="643">
        <v>186</v>
      </c>
      <c r="C8" s="644" t="s">
        <v>13</v>
      </c>
      <c r="D8" s="643">
        <v>90</v>
      </c>
      <c r="E8" s="644" t="s">
        <v>13</v>
      </c>
      <c r="F8" s="643">
        <v>78</v>
      </c>
      <c r="G8" s="644">
        <v>4</v>
      </c>
      <c r="H8" s="643">
        <v>53</v>
      </c>
      <c r="I8" s="644">
        <v>5</v>
      </c>
      <c r="J8" s="643">
        <v>11</v>
      </c>
      <c r="K8" s="644">
        <v>1</v>
      </c>
      <c r="L8" s="643">
        <v>2</v>
      </c>
      <c r="M8" s="644">
        <v>1</v>
      </c>
      <c r="N8" s="652">
        <v>420</v>
      </c>
      <c r="O8" s="645">
        <v>11</v>
      </c>
    </row>
    <row r="9" spans="1:15" x14ac:dyDescent="0.2">
      <c r="A9" s="9" t="s">
        <v>14</v>
      </c>
      <c r="B9" s="643">
        <v>55</v>
      </c>
      <c r="C9" s="644">
        <v>3</v>
      </c>
      <c r="D9" s="643">
        <v>48</v>
      </c>
      <c r="E9" s="644" t="s">
        <v>13</v>
      </c>
      <c r="F9" s="643">
        <v>41</v>
      </c>
      <c r="G9" s="644" t="s">
        <v>13</v>
      </c>
      <c r="H9" s="643">
        <v>17</v>
      </c>
      <c r="I9" s="644">
        <v>1</v>
      </c>
      <c r="J9" s="643">
        <v>4</v>
      </c>
      <c r="K9" s="644" t="s">
        <v>13</v>
      </c>
      <c r="L9" s="643">
        <v>7</v>
      </c>
      <c r="M9" s="644">
        <v>1</v>
      </c>
      <c r="N9" s="652">
        <v>172</v>
      </c>
      <c r="O9" s="646">
        <v>5</v>
      </c>
    </row>
    <row r="10" spans="1:15" x14ac:dyDescent="0.2">
      <c r="A10" s="9" t="s">
        <v>15</v>
      </c>
      <c r="B10" s="643">
        <v>294</v>
      </c>
      <c r="C10" s="644">
        <v>1</v>
      </c>
      <c r="D10" s="643">
        <v>184</v>
      </c>
      <c r="E10" s="644">
        <v>3</v>
      </c>
      <c r="F10" s="643">
        <v>149</v>
      </c>
      <c r="G10" s="644">
        <v>9</v>
      </c>
      <c r="H10" s="643">
        <v>119</v>
      </c>
      <c r="I10" s="644">
        <v>7</v>
      </c>
      <c r="J10" s="643">
        <v>54</v>
      </c>
      <c r="K10" s="644">
        <v>10</v>
      </c>
      <c r="L10" s="643">
        <v>13</v>
      </c>
      <c r="M10" s="644">
        <v>4</v>
      </c>
      <c r="N10" s="652">
        <v>813</v>
      </c>
      <c r="O10" s="645">
        <v>34</v>
      </c>
    </row>
    <row r="11" spans="1:15" x14ac:dyDescent="0.2">
      <c r="A11" s="9" t="s">
        <v>316</v>
      </c>
      <c r="B11" s="643">
        <v>4</v>
      </c>
      <c r="C11" s="644" t="s">
        <v>13</v>
      </c>
      <c r="D11" s="643">
        <v>1</v>
      </c>
      <c r="E11" s="644" t="s">
        <v>13</v>
      </c>
      <c r="F11" s="643">
        <v>1</v>
      </c>
      <c r="G11" s="644" t="s">
        <v>13</v>
      </c>
      <c r="H11" s="643">
        <v>1</v>
      </c>
      <c r="I11" s="644" t="s">
        <v>13</v>
      </c>
      <c r="J11" s="643" t="s">
        <v>13</v>
      </c>
      <c r="K11" s="644" t="s">
        <v>13</v>
      </c>
      <c r="L11" s="643" t="s">
        <v>13</v>
      </c>
      <c r="M11" s="644" t="s">
        <v>13</v>
      </c>
      <c r="N11" s="652">
        <v>7</v>
      </c>
      <c r="O11" s="646" t="s">
        <v>13</v>
      </c>
    </row>
    <row r="12" spans="1:15" x14ac:dyDescent="0.2">
      <c r="A12" s="9" t="s">
        <v>16</v>
      </c>
      <c r="B12" s="643">
        <v>183</v>
      </c>
      <c r="C12" s="644">
        <v>2</v>
      </c>
      <c r="D12" s="643">
        <v>112</v>
      </c>
      <c r="E12" s="644">
        <v>2</v>
      </c>
      <c r="F12" s="643">
        <v>85</v>
      </c>
      <c r="G12" s="644">
        <v>4</v>
      </c>
      <c r="H12" s="643">
        <v>53</v>
      </c>
      <c r="I12" s="644">
        <v>4</v>
      </c>
      <c r="J12" s="643">
        <v>17</v>
      </c>
      <c r="K12" s="644">
        <v>3</v>
      </c>
      <c r="L12" s="643">
        <v>15</v>
      </c>
      <c r="M12" s="644">
        <v>3</v>
      </c>
      <c r="N12" s="652">
        <v>465</v>
      </c>
      <c r="O12" s="646">
        <v>18</v>
      </c>
    </row>
    <row r="13" spans="1:15" x14ac:dyDescent="0.2">
      <c r="A13" s="9" t="s">
        <v>17</v>
      </c>
      <c r="B13" s="643">
        <v>85</v>
      </c>
      <c r="C13" s="644" t="s">
        <v>13</v>
      </c>
      <c r="D13" s="643">
        <v>50</v>
      </c>
      <c r="E13" s="644">
        <v>1</v>
      </c>
      <c r="F13" s="643">
        <v>45</v>
      </c>
      <c r="G13" s="644">
        <v>1</v>
      </c>
      <c r="H13" s="643">
        <v>18</v>
      </c>
      <c r="I13" s="644" t="s">
        <v>13</v>
      </c>
      <c r="J13" s="643">
        <v>8</v>
      </c>
      <c r="K13" s="644">
        <v>1</v>
      </c>
      <c r="L13" s="643">
        <v>1</v>
      </c>
      <c r="M13" s="644" t="s">
        <v>13</v>
      </c>
      <c r="N13" s="652">
        <v>207</v>
      </c>
      <c r="O13" s="645">
        <v>3</v>
      </c>
    </row>
    <row r="14" spans="1:15" ht="3.75" customHeight="1" x14ac:dyDescent="0.2">
      <c r="A14" s="8"/>
      <c r="B14" s="647"/>
      <c r="C14" s="648"/>
      <c r="D14" s="647"/>
      <c r="E14" s="648"/>
      <c r="F14" s="647"/>
      <c r="G14" s="648"/>
      <c r="H14" s="647"/>
      <c r="I14" s="648"/>
      <c r="J14" s="647"/>
      <c r="K14" s="648"/>
      <c r="L14" s="647"/>
      <c r="M14" s="648"/>
      <c r="N14" s="653"/>
      <c r="O14" s="647"/>
    </row>
    <row r="15" spans="1:15" x14ac:dyDescent="0.2">
      <c r="A15" s="431" t="s">
        <v>18</v>
      </c>
      <c r="B15" s="649">
        <v>807</v>
      </c>
      <c r="C15" s="650">
        <v>6</v>
      </c>
      <c r="D15" s="649">
        <v>485</v>
      </c>
      <c r="E15" s="650">
        <v>6</v>
      </c>
      <c r="F15" s="649">
        <v>399</v>
      </c>
      <c r="G15" s="650">
        <v>18</v>
      </c>
      <c r="H15" s="649">
        <v>261</v>
      </c>
      <c r="I15" s="650">
        <v>17</v>
      </c>
      <c r="J15" s="649">
        <v>94</v>
      </c>
      <c r="K15" s="650">
        <v>15</v>
      </c>
      <c r="L15" s="649">
        <v>38</v>
      </c>
      <c r="M15" s="650">
        <v>9</v>
      </c>
      <c r="N15" s="654">
        <v>2084</v>
      </c>
      <c r="O15" s="651">
        <v>71</v>
      </c>
    </row>
  </sheetData>
  <mergeCells count="8">
    <mergeCell ref="N5:O5"/>
    <mergeCell ref="B3:M3"/>
    <mergeCell ref="B5:C5"/>
    <mergeCell ref="D5:E5"/>
    <mergeCell ref="F5:G5"/>
    <mergeCell ref="H5:I5"/>
    <mergeCell ref="J5:K5"/>
    <mergeCell ref="L5:M5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  <pageSetUpPr fitToPage="1"/>
  </sheetPr>
  <dimension ref="A1:L157"/>
  <sheetViews>
    <sheetView showGridLines="0" zoomScaleNormal="100" workbookViewId="0">
      <selection activeCell="M1" sqref="M1"/>
    </sheetView>
  </sheetViews>
  <sheetFormatPr defaultRowHeight="12.75" x14ac:dyDescent="0.2"/>
  <cols>
    <col min="1" max="1" width="40" style="3" customWidth="1"/>
    <col min="2" max="2" width="7.7109375" style="3" customWidth="1"/>
    <col min="3" max="3" width="10.7109375" style="3" customWidth="1"/>
    <col min="4" max="6" width="7.7109375" style="3" customWidth="1"/>
    <col min="7" max="7" width="10.28515625" style="3" customWidth="1"/>
    <col min="8" max="8" width="9.7109375" style="3" customWidth="1"/>
    <col min="9" max="10" width="7.7109375" style="3" customWidth="1"/>
    <col min="11" max="11" width="10.7109375" style="3" customWidth="1"/>
    <col min="12" max="12" width="7.7109375" style="3" customWidth="1"/>
    <col min="13" max="16384" width="9.140625" style="3"/>
  </cols>
  <sheetData>
    <row r="1" spans="1:12" ht="15" customHeight="1" x14ac:dyDescent="0.2">
      <c r="A1" s="96" t="s">
        <v>355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689"/>
      <c r="K3" s="689"/>
      <c r="L3" s="73"/>
    </row>
    <row r="4" spans="1:12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39" customHeight="1" x14ac:dyDescent="0.2">
      <c r="A5" s="449" t="s">
        <v>53</v>
      </c>
      <c r="B5" s="450" t="s">
        <v>25</v>
      </c>
      <c r="C5" s="441" t="s">
        <v>32</v>
      </c>
      <c r="D5" s="450" t="s">
        <v>27</v>
      </c>
      <c r="E5" s="450" t="s">
        <v>28</v>
      </c>
      <c r="F5" s="450" t="s">
        <v>29</v>
      </c>
      <c r="G5" s="450" t="s">
        <v>30</v>
      </c>
      <c r="H5" s="450" t="s">
        <v>33</v>
      </c>
      <c r="I5" s="450" t="s">
        <v>34</v>
      </c>
      <c r="J5" s="450" t="s">
        <v>35</v>
      </c>
      <c r="K5" s="450" t="s">
        <v>36</v>
      </c>
      <c r="L5" s="451" t="s">
        <v>37</v>
      </c>
    </row>
    <row r="6" spans="1:12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9.5" customHeight="1" x14ac:dyDescent="0.3">
      <c r="A7" s="579" t="s">
        <v>40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12.75" customHeight="1" x14ac:dyDescent="0.2">
      <c r="A9" s="88" t="s">
        <v>123</v>
      </c>
      <c r="B9" s="534" t="s">
        <v>13</v>
      </c>
      <c r="C9" s="534" t="s">
        <v>13</v>
      </c>
      <c r="D9" s="534" t="s">
        <v>13</v>
      </c>
      <c r="E9" s="534">
        <v>19.835633873939514</v>
      </c>
      <c r="F9" s="534">
        <v>1.0378322601318359</v>
      </c>
      <c r="G9" s="534">
        <v>3.0816623270511627</v>
      </c>
      <c r="H9" s="534">
        <v>7.1781682819128036</v>
      </c>
      <c r="I9" s="534">
        <v>1.5846862196922302</v>
      </c>
      <c r="J9" s="534" t="s">
        <v>13</v>
      </c>
      <c r="K9" s="534">
        <v>2.4399547576904297</v>
      </c>
      <c r="L9" s="546">
        <v>35.157937720417976</v>
      </c>
    </row>
    <row r="10" spans="1:12" ht="12.75" customHeight="1" x14ac:dyDescent="0.2">
      <c r="A10" s="88" t="s">
        <v>124</v>
      </c>
      <c r="B10" s="534" t="s">
        <v>13</v>
      </c>
      <c r="C10" s="534" t="s">
        <v>13</v>
      </c>
      <c r="D10" s="534" t="s">
        <v>13</v>
      </c>
      <c r="E10" s="534">
        <v>13.97239089012146</v>
      </c>
      <c r="F10" s="534" t="s">
        <v>13</v>
      </c>
      <c r="G10" s="534" t="s">
        <v>13</v>
      </c>
      <c r="H10" s="534" t="s">
        <v>13</v>
      </c>
      <c r="I10" s="534" t="s">
        <v>13</v>
      </c>
      <c r="J10" s="534" t="s">
        <v>13</v>
      </c>
      <c r="K10" s="534" t="s">
        <v>13</v>
      </c>
      <c r="L10" s="546">
        <v>13.97239089012146</v>
      </c>
    </row>
    <row r="11" spans="1:12" ht="12.75" customHeight="1" x14ac:dyDescent="0.2">
      <c r="A11" s="88" t="s">
        <v>125</v>
      </c>
      <c r="B11" s="534" t="s">
        <v>13</v>
      </c>
      <c r="C11" s="534" t="s">
        <v>13</v>
      </c>
      <c r="D11" s="534" t="s">
        <v>13</v>
      </c>
      <c r="E11" s="534">
        <v>41.612199306488037</v>
      </c>
      <c r="F11" s="534">
        <v>3.0862176418304443</v>
      </c>
      <c r="G11" s="534">
        <v>0.5468369722366333</v>
      </c>
      <c r="H11" s="534">
        <v>9.468692347407341</v>
      </c>
      <c r="I11" s="534">
        <v>1.4596743583679199</v>
      </c>
      <c r="J11" s="534" t="s">
        <v>13</v>
      </c>
      <c r="K11" s="534">
        <v>2.1736567616462708</v>
      </c>
      <c r="L11" s="546">
        <v>58.347277387976646</v>
      </c>
    </row>
    <row r="12" spans="1:12" ht="12.75" customHeight="1" x14ac:dyDescent="0.2">
      <c r="A12" s="88" t="s">
        <v>126</v>
      </c>
      <c r="B12" s="534">
        <v>59.392967224121094</v>
      </c>
      <c r="C12" s="534" t="s">
        <v>13</v>
      </c>
      <c r="D12" s="534" t="s">
        <v>13</v>
      </c>
      <c r="E12" s="534">
        <v>626.74208068847656</v>
      </c>
      <c r="F12" s="534" t="s">
        <v>13</v>
      </c>
      <c r="G12" s="534">
        <v>78.163909912109375</v>
      </c>
      <c r="H12" s="534">
        <v>456.51498413085938</v>
      </c>
      <c r="I12" s="534">
        <v>203.3125</v>
      </c>
      <c r="J12" s="534" t="s">
        <v>13</v>
      </c>
      <c r="K12" s="534">
        <v>78.121610641479492</v>
      </c>
      <c r="L12" s="546">
        <v>1502.2480525970459</v>
      </c>
    </row>
    <row r="13" spans="1:12" ht="12.75" customHeight="1" x14ac:dyDescent="0.2">
      <c r="A13" s="88" t="s">
        <v>127</v>
      </c>
      <c r="B13" s="534" t="s">
        <v>13</v>
      </c>
      <c r="C13" s="534" t="s">
        <v>13</v>
      </c>
      <c r="D13" s="534" t="s">
        <v>13</v>
      </c>
      <c r="E13" s="534">
        <v>398.58702087402344</v>
      </c>
      <c r="F13" s="534" t="s">
        <v>13</v>
      </c>
      <c r="G13" s="534" t="s">
        <v>13</v>
      </c>
      <c r="H13" s="534">
        <v>789.78318786621094</v>
      </c>
      <c r="I13" s="534" t="s">
        <v>13</v>
      </c>
      <c r="J13" s="534" t="s">
        <v>13</v>
      </c>
      <c r="K13" s="534">
        <v>529.92327117919922</v>
      </c>
      <c r="L13" s="546">
        <v>1718.2934799194336</v>
      </c>
    </row>
    <row r="14" spans="1:12" ht="12.75" customHeight="1" x14ac:dyDescent="0.2">
      <c r="A14" s="87" t="s">
        <v>128</v>
      </c>
      <c r="B14" s="532" t="s">
        <v>13</v>
      </c>
      <c r="C14" s="532" t="s">
        <v>13</v>
      </c>
      <c r="D14" s="532" t="s">
        <v>13</v>
      </c>
      <c r="E14" s="532">
        <v>26.027866959571838</v>
      </c>
      <c r="F14" s="532" t="s">
        <v>13</v>
      </c>
      <c r="G14" s="532">
        <v>14.123331189155579</v>
      </c>
      <c r="H14" s="532">
        <v>52.875303506851196</v>
      </c>
      <c r="I14" s="532" t="s">
        <v>13</v>
      </c>
      <c r="J14" s="532" t="s">
        <v>13</v>
      </c>
      <c r="K14" s="532">
        <v>4.6253657341003418</v>
      </c>
      <c r="L14" s="546">
        <v>97.651867389678955</v>
      </c>
    </row>
    <row r="15" spans="1:12" ht="12.75" customHeight="1" x14ac:dyDescent="0.2">
      <c r="A15" s="88" t="s">
        <v>129</v>
      </c>
      <c r="B15" s="534" t="s">
        <v>13</v>
      </c>
      <c r="C15" s="534">
        <v>8.7307510375976563</v>
      </c>
      <c r="D15" s="534" t="s">
        <v>13</v>
      </c>
      <c r="E15" s="534" t="s">
        <v>13</v>
      </c>
      <c r="F15" s="534" t="s">
        <v>13</v>
      </c>
      <c r="G15" s="534" t="s">
        <v>13</v>
      </c>
      <c r="H15" s="534" t="s">
        <v>13</v>
      </c>
      <c r="I15" s="534" t="s">
        <v>13</v>
      </c>
      <c r="J15" s="534">
        <v>24.929372787475586</v>
      </c>
      <c r="K15" s="534" t="s">
        <v>13</v>
      </c>
      <c r="L15" s="546">
        <v>33.660123825073242</v>
      </c>
    </row>
    <row r="16" spans="1:12" ht="12.75" customHeight="1" x14ac:dyDescent="0.2">
      <c r="A16" s="88" t="s">
        <v>130</v>
      </c>
      <c r="B16" s="534" t="s">
        <v>13</v>
      </c>
      <c r="C16" s="534" t="s">
        <v>13</v>
      </c>
      <c r="D16" s="534" t="s">
        <v>13</v>
      </c>
      <c r="E16" s="534" t="s">
        <v>13</v>
      </c>
      <c r="F16" s="534" t="s">
        <v>13</v>
      </c>
      <c r="G16" s="534" t="s">
        <v>13</v>
      </c>
      <c r="H16" s="534" t="s">
        <v>13</v>
      </c>
      <c r="I16" s="534" t="s">
        <v>13</v>
      </c>
      <c r="J16" s="534">
        <v>99.901927947998047</v>
      </c>
      <c r="K16" s="534" t="s">
        <v>13</v>
      </c>
      <c r="L16" s="546">
        <v>99.901927947998047</v>
      </c>
    </row>
    <row r="17" spans="1:12" ht="12.75" customHeight="1" x14ac:dyDescent="0.2">
      <c r="A17" s="88" t="s">
        <v>131</v>
      </c>
      <c r="B17" s="534" t="s">
        <v>13</v>
      </c>
      <c r="C17" s="534">
        <v>4992.3751220703125</v>
      </c>
      <c r="D17" s="534">
        <v>1243.0892639160156</v>
      </c>
      <c r="E17" s="534" t="s">
        <v>13</v>
      </c>
      <c r="F17" s="534" t="s">
        <v>13</v>
      </c>
      <c r="G17" s="534" t="s">
        <v>13</v>
      </c>
      <c r="H17" s="534">
        <v>309.29705047607422</v>
      </c>
      <c r="I17" s="534" t="s">
        <v>13</v>
      </c>
      <c r="J17" s="534" t="s">
        <v>13</v>
      </c>
      <c r="K17" s="534">
        <v>482.55801391601563</v>
      </c>
      <c r="L17" s="546">
        <v>7027.319450378418</v>
      </c>
    </row>
    <row r="18" spans="1:12" ht="12.75" customHeight="1" x14ac:dyDescent="0.2">
      <c r="A18" s="88" t="s">
        <v>132</v>
      </c>
      <c r="B18" s="534" t="s">
        <v>13</v>
      </c>
      <c r="C18" s="534">
        <v>39.473280310630798</v>
      </c>
      <c r="D18" s="534">
        <v>10.147029876708984</v>
      </c>
      <c r="E18" s="534" t="s">
        <v>13</v>
      </c>
      <c r="F18" s="534" t="s">
        <v>13</v>
      </c>
      <c r="G18" s="534" t="s">
        <v>13</v>
      </c>
      <c r="H18" s="534" t="s">
        <v>13</v>
      </c>
      <c r="I18" s="534" t="s">
        <v>13</v>
      </c>
      <c r="J18" s="534" t="s">
        <v>13</v>
      </c>
      <c r="K18" s="534" t="s">
        <v>13</v>
      </c>
      <c r="L18" s="546">
        <v>49.620310187339783</v>
      </c>
    </row>
    <row r="19" spans="1:12" ht="12.75" customHeight="1" x14ac:dyDescent="0.2">
      <c r="A19" s="88" t="s">
        <v>133</v>
      </c>
      <c r="B19" s="534" t="s">
        <v>13</v>
      </c>
      <c r="C19" s="534" t="s">
        <v>13</v>
      </c>
      <c r="D19" s="534" t="s">
        <v>13</v>
      </c>
      <c r="E19" s="534">
        <v>42.871238708496094</v>
      </c>
      <c r="F19" s="534">
        <v>3.4500395357608795</v>
      </c>
      <c r="G19" s="534" t="s">
        <v>13</v>
      </c>
      <c r="H19" s="534">
        <v>6.3217189311981201</v>
      </c>
      <c r="I19" s="534">
        <v>8.9106501340866089</v>
      </c>
      <c r="J19" s="534" t="s">
        <v>13</v>
      </c>
      <c r="K19" s="534" t="s">
        <v>13</v>
      </c>
      <c r="L19" s="546">
        <v>61.553647309541702</v>
      </c>
    </row>
    <row r="20" spans="1:12" ht="3.75" customHeight="1" x14ac:dyDescent="0.2">
      <c r="A20" s="68"/>
      <c r="B20" s="552"/>
      <c r="C20" s="553"/>
      <c r="D20" s="553"/>
      <c r="E20" s="553"/>
      <c r="F20" s="553"/>
      <c r="G20" s="553"/>
      <c r="H20" s="553"/>
      <c r="I20" s="553"/>
      <c r="J20" s="553"/>
      <c r="K20" s="553"/>
      <c r="L20" s="553"/>
    </row>
    <row r="21" spans="1:12" x14ac:dyDescent="0.2">
      <c r="A21" s="452" t="s">
        <v>134</v>
      </c>
      <c r="B21" s="550">
        <v>216.76519775390625</v>
      </c>
      <c r="C21" s="550">
        <v>8269.4640942811966</v>
      </c>
      <c r="D21" s="550">
        <v>2352.2140107154846</v>
      </c>
      <c r="E21" s="550">
        <v>7328.0836766958237</v>
      </c>
      <c r="F21" s="550">
        <v>949.58603778481483</v>
      </c>
      <c r="G21" s="550">
        <v>115.43416866660118</v>
      </c>
      <c r="H21" s="550">
        <v>8432.5276110768318</v>
      </c>
      <c r="I21" s="550">
        <v>682.1508429646492</v>
      </c>
      <c r="J21" s="551">
        <v>1673.6729811429977</v>
      </c>
      <c r="K21" s="551">
        <v>5437.7159475907683</v>
      </c>
      <c r="L21" s="551">
        <v>35457.614568673074</v>
      </c>
    </row>
    <row r="22" spans="1:12" x14ac:dyDescent="0.2">
      <c r="B22" s="90"/>
      <c r="C22" s="90"/>
    </row>
    <row r="23" spans="1:12" x14ac:dyDescent="0.2">
      <c r="A23" s="68"/>
      <c r="B23" s="89"/>
      <c r="C23" s="89"/>
    </row>
    <row r="24" spans="1:12" x14ac:dyDescent="0.2">
      <c r="A24" s="68"/>
      <c r="B24" s="89"/>
      <c r="C24" s="89"/>
    </row>
    <row r="25" spans="1:12" x14ac:dyDescent="0.2">
      <c r="A25" s="68"/>
      <c r="B25" s="82"/>
      <c r="C25" s="82"/>
    </row>
    <row r="26" spans="1:12" x14ac:dyDescent="0.2">
      <c r="A26" s="68"/>
      <c r="B26" s="82"/>
      <c r="C26" s="82"/>
    </row>
    <row r="27" spans="1:12" x14ac:dyDescent="0.2">
      <c r="A27" s="68"/>
      <c r="B27" s="82"/>
      <c r="C27" s="82"/>
    </row>
    <row r="28" spans="1:12" x14ac:dyDescent="0.2">
      <c r="B28" s="82"/>
      <c r="C28" s="82"/>
    </row>
    <row r="29" spans="1:12" x14ac:dyDescent="0.2">
      <c r="A29" s="68"/>
      <c r="B29" s="82"/>
      <c r="C29" s="82"/>
    </row>
    <row r="30" spans="1:12" x14ac:dyDescent="0.2">
      <c r="A30" s="68"/>
      <c r="B30" s="82"/>
      <c r="C30" s="82"/>
    </row>
    <row r="31" spans="1:12" x14ac:dyDescent="0.2">
      <c r="A31" s="68"/>
      <c r="B31" s="82"/>
      <c r="C31" s="82"/>
    </row>
    <row r="32" spans="1:12" x14ac:dyDescent="0.2">
      <c r="A32" s="68"/>
      <c r="B32" s="82"/>
      <c r="C32" s="82"/>
    </row>
    <row r="33" spans="1:3" x14ac:dyDescent="0.2">
      <c r="A33" s="68"/>
      <c r="B33" s="82"/>
      <c r="C33" s="82"/>
    </row>
    <row r="34" spans="1:3" x14ac:dyDescent="0.2">
      <c r="A34" s="68"/>
      <c r="B34" s="82"/>
      <c r="C34" s="82"/>
    </row>
    <row r="35" spans="1:3" x14ac:dyDescent="0.2">
      <c r="A35" s="68"/>
      <c r="B35" s="82"/>
      <c r="C35" s="82"/>
    </row>
    <row r="36" spans="1:3" x14ac:dyDescent="0.2">
      <c r="A36" s="68"/>
      <c r="B36" s="82"/>
      <c r="C36" s="82"/>
    </row>
    <row r="37" spans="1:3" x14ac:dyDescent="0.2">
      <c r="A37" s="68"/>
      <c r="B37" s="82"/>
      <c r="C37" s="82"/>
    </row>
    <row r="38" spans="1:3" x14ac:dyDescent="0.2">
      <c r="A38" s="68"/>
      <c r="B38" s="82"/>
      <c r="C38" s="82"/>
    </row>
    <row r="39" spans="1:3" x14ac:dyDescent="0.2">
      <c r="A39" s="68"/>
      <c r="B39" s="82"/>
      <c r="C39" s="82"/>
    </row>
    <row r="40" spans="1:3" x14ac:dyDescent="0.2">
      <c r="A40" s="68"/>
      <c r="B40" s="82"/>
      <c r="C40" s="82"/>
    </row>
    <row r="41" spans="1:3" x14ac:dyDescent="0.2">
      <c r="A41" s="68"/>
      <c r="B41" s="82"/>
      <c r="C41" s="82"/>
    </row>
    <row r="42" spans="1:3" x14ac:dyDescent="0.2">
      <c r="A42" s="68"/>
      <c r="B42" s="82"/>
      <c r="C42" s="82"/>
    </row>
    <row r="43" spans="1:3" ht="15" x14ac:dyDescent="0.3">
      <c r="A43" s="83"/>
      <c r="B43" s="84"/>
      <c r="C43" s="84"/>
    </row>
    <row r="44" spans="1:3" ht="15" x14ac:dyDescent="0.3">
      <c r="A44" s="83"/>
      <c r="B44" s="84"/>
      <c r="C44" s="84"/>
    </row>
    <row r="45" spans="1:3" x14ac:dyDescent="0.2">
      <c r="A45" s="68"/>
      <c r="B45" s="82"/>
      <c r="C45" s="82"/>
    </row>
    <row r="46" spans="1:3" x14ac:dyDescent="0.2">
      <c r="A46" s="68"/>
      <c r="B46" s="82"/>
      <c r="C46" s="82"/>
    </row>
    <row r="47" spans="1:3" x14ac:dyDescent="0.2">
      <c r="A47" s="68"/>
      <c r="B47" s="82"/>
      <c r="C47" s="82"/>
    </row>
    <row r="48" spans="1:3" x14ac:dyDescent="0.2">
      <c r="A48" s="68"/>
      <c r="B48" s="82"/>
      <c r="C48" s="82"/>
    </row>
    <row r="49" spans="1:3" x14ac:dyDescent="0.2">
      <c r="A49" s="68"/>
      <c r="B49" s="82"/>
      <c r="C49" s="82"/>
    </row>
    <row r="50" spans="1:3" x14ac:dyDescent="0.2">
      <c r="A50" s="68"/>
      <c r="B50" s="82"/>
      <c r="C50" s="82"/>
    </row>
    <row r="51" spans="1:3" x14ac:dyDescent="0.2">
      <c r="A51" s="68"/>
      <c r="B51" s="82"/>
      <c r="C51" s="82"/>
    </row>
    <row r="52" spans="1:3" x14ac:dyDescent="0.2">
      <c r="A52" s="68"/>
      <c r="B52" s="82"/>
      <c r="C52" s="82"/>
    </row>
    <row r="53" spans="1:3" x14ac:dyDescent="0.2">
      <c r="A53" s="68"/>
      <c r="B53" s="82"/>
      <c r="C53" s="82"/>
    </row>
    <row r="54" spans="1:3" x14ac:dyDescent="0.2">
      <c r="A54" s="68"/>
      <c r="B54" s="82"/>
      <c r="C54" s="82"/>
    </row>
    <row r="55" spans="1:3" x14ac:dyDescent="0.2">
      <c r="A55" s="68"/>
      <c r="B55" s="82"/>
      <c r="C55" s="82"/>
    </row>
    <row r="56" spans="1:3" x14ac:dyDescent="0.2">
      <c r="A56" s="68"/>
      <c r="B56" s="82"/>
      <c r="C56" s="82"/>
    </row>
    <row r="57" spans="1:3" x14ac:dyDescent="0.2">
      <c r="A57" s="68"/>
      <c r="B57" s="82"/>
      <c r="C57" s="82"/>
    </row>
    <row r="58" spans="1:3" x14ac:dyDescent="0.2">
      <c r="A58" s="68"/>
      <c r="B58" s="82"/>
      <c r="C58" s="82"/>
    </row>
    <row r="59" spans="1:3" x14ac:dyDescent="0.2">
      <c r="A59" s="68"/>
      <c r="B59" s="82"/>
      <c r="C59" s="82"/>
    </row>
    <row r="60" spans="1:3" x14ac:dyDescent="0.2">
      <c r="A60" s="68"/>
      <c r="B60" s="82"/>
      <c r="C60" s="82"/>
    </row>
    <row r="61" spans="1:3" x14ac:dyDescent="0.2">
      <c r="A61" s="68"/>
      <c r="B61" s="82"/>
      <c r="C61" s="82"/>
    </row>
    <row r="62" spans="1:3" x14ac:dyDescent="0.2">
      <c r="A62" s="68"/>
      <c r="B62" s="82"/>
      <c r="C62" s="82"/>
    </row>
    <row r="63" spans="1:3" x14ac:dyDescent="0.2">
      <c r="A63" s="68"/>
      <c r="B63" s="82"/>
      <c r="C63" s="82"/>
    </row>
    <row r="64" spans="1:3" x14ac:dyDescent="0.2">
      <c r="A64" s="68"/>
      <c r="B64" s="82"/>
      <c r="C64" s="82"/>
    </row>
    <row r="65" spans="1:3" x14ac:dyDescent="0.2">
      <c r="A65" s="68"/>
      <c r="B65" s="82"/>
      <c r="C65" s="82"/>
    </row>
    <row r="66" spans="1:3" ht="15" x14ac:dyDescent="0.3">
      <c r="A66" s="83"/>
      <c r="B66" s="84"/>
      <c r="C66" s="84"/>
    </row>
    <row r="67" spans="1:3" ht="15" x14ac:dyDescent="0.3">
      <c r="A67" s="83"/>
      <c r="B67" s="84"/>
      <c r="C67" s="84"/>
    </row>
    <row r="68" spans="1:3" ht="15" x14ac:dyDescent="0.3">
      <c r="A68" s="83"/>
      <c r="B68" s="84"/>
      <c r="C68" s="84"/>
    </row>
    <row r="69" spans="1:3" ht="15" x14ac:dyDescent="0.3">
      <c r="A69" s="83"/>
      <c r="B69" s="84"/>
      <c r="C69" s="84"/>
    </row>
    <row r="70" spans="1:3" ht="15" x14ac:dyDescent="0.3">
      <c r="A70" s="83"/>
      <c r="B70" s="84"/>
      <c r="C70" s="84"/>
    </row>
    <row r="71" spans="1:3" x14ac:dyDescent="0.2">
      <c r="A71" s="68"/>
      <c r="B71" s="82"/>
      <c r="C71" s="82"/>
    </row>
    <row r="72" spans="1:3" x14ac:dyDescent="0.2">
      <c r="A72" s="68"/>
      <c r="B72" s="82"/>
      <c r="C72" s="82"/>
    </row>
    <row r="73" spans="1:3" x14ac:dyDescent="0.2">
      <c r="A73" s="68"/>
      <c r="B73" s="82"/>
      <c r="C73" s="82"/>
    </row>
    <row r="74" spans="1:3" x14ac:dyDescent="0.2">
      <c r="A74" s="68"/>
    </row>
    <row r="75" spans="1:3" x14ac:dyDescent="0.2">
      <c r="A75" s="68"/>
    </row>
    <row r="76" spans="1:3" x14ac:dyDescent="0.2">
      <c r="A76" s="68"/>
    </row>
    <row r="77" spans="1:3" x14ac:dyDescent="0.2">
      <c r="A77" s="68"/>
    </row>
    <row r="79" spans="1:3" x14ac:dyDescent="0.2">
      <c r="B79" s="86"/>
      <c r="C79" s="86"/>
    </row>
    <row r="80" spans="1:3" x14ac:dyDescent="0.2">
      <c r="A80" s="68"/>
      <c r="B80" s="82"/>
      <c r="C80" s="82"/>
    </row>
    <row r="81" spans="1:3" x14ac:dyDescent="0.2">
      <c r="A81" s="68"/>
      <c r="B81" s="82"/>
      <c r="C81" s="82"/>
    </row>
    <row r="82" spans="1:3" x14ac:dyDescent="0.2">
      <c r="A82" s="68"/>
      <c r="B82" s="82"/>
      <c r="C82" s="82"/>
    </row>
    <row r="83" spans="1:3" x14ac:dyDescent="0.2">
      <c r="A83" s="68"/>
      <c r="B83" s="82"/>
      <c r="C83" s="82"/>
    </row>
    <row r="84" spans="1:3" x14ac:dyDescent="0.2">
      <c r="A84" s="68"/>
      <c r="B84" s="82"/>
      <c r="C84" s="82"/>
    </row>
    <row r="85" spans="1:3" x14ac:dyDescent="0.2">
      <c r="A85" s="68"/>
      <c r="B85" s="82"/>
      <c r="C85" s="82"/>
    </row>
    <row r="86" spans="1:3" x14ac:dyDescent="0.2">
      <c r="A86" s="68"/>
      <c r="B86" s="82"/>
      <c r="C86" s="82"/>
    </row>
    <row r="87" spans="1:3" x14ac:dyDescent="0.2">
      <c r="A87" s="68"/>
      <c r="B87" s="82"/>
      <c r="C87" s="82"/>
    </row>
    <row r="88" spans="1:3" x14ac:dyDescent="0.2">
      <c r="A88" s="68"/>
      <c r="B88" s="82"/>
      <c r="C88" s="82"/>
    </row>
    <row r="89" spans="1:3" x14ac:dyDescent="0.2">
      <c r="A89" s="68"/>
      <c r="B89" s="82"/>
      <c r="C89" s="82"/>
    </row>
    <row r="90" spans="1:3" x14ac:dyDescent="0.2">
      <c r="A90" s="68"/>
      <c r="B90" s="82"/>
      <c r="C90" s="82"/>
    </row>
    <row r="91" spans="1:3" x14ac:dyDescent="0.2">
      <c r="A91" s="68"/>
      <c r="B91" s="82"/>
      <c r="C91" s="82"/>
    </row>
    <row r="92" spans="1:3" x14ac:dyDescent="0.2">
      <c r="A92" s="68"/>
      <c r="B92" s="82"/>
      <c r="C92" s="82"/>
    </row>
    <row r="93" spans="1:3" x14ac:dyDescent="0.2">
      <c r="A93" s="68"/>
      <c r="B93" s="82"/>
      <c r="C93" s="82"/>
    </row>
    <row r="94" spans="1:3" x14ac:dyDescent="0.2">
      <c r="A94" s="68"/>
      <c r="B94" s="82"/>
      <c r="C94" s="82"/>
    </row>
    <row r="95" spans="1:3" x14ac:dyDescent="0.2">
      <c r="A95" s="68"/>
      <c r="B95" s="82"/>
      <c r="C95" s="82"/>
    </row>
    <row r="96" spans="1:3" x14ac:dyDescent="0.2">
      <c r="A96" s="68"/>
      <c r="B96" s="82"/>
      <c r="C96" s="82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</sheetData>
  <mergeCells count="1">
    <mergeCell ref="B3:K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  <pageSetUpPr fitToPage="1"/>
  </sheetPr>
  <dimension ref="A1:J144"/>
  <sheetViews>
    <sheetView showGridLines="0" zoomScaleNormal="100" workbookViewId="0">
      <selection activeCell="K1" sqref="K1"/>
    </sheetView>
  </sheetViews>
  <sheetFormatPr defaultRowHeight="12.75" x14ac:dyDescent="0.2"/>
  <cols>
    <col min="1" max="1" width="37.140625" style="3" customWidth="1"/>
    <col min="2" max="2" width="10.7109375" style="3" customWidth="1"/>
    <col min="3" max="5" width="7.7109375" style="3" customWidth="1"/>
    <col min="6" max="6" width="9.7109375" style="3" customWidth="1"/>
    <col min="7" max="8" width="7.7109375" style="3" customWidth="1"/>
    <col min="9" max="9" width="10.7109375" style="3" customWidth="1"/>
    <col min="10" max="10" width="7.7109375" style="3" customWidth="1"/>
    <col min="11" max="16384" width="9.140625" style="3"/>
  </cols>
  <sheetData>
    <row r="1" spans="1:10" ht="15" customHeight="1" x14ac:dyDescent="0.2">
      <c r="A1" s="96" t="s">
        <v>355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</row>
    <row r="3" spans="1:10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73"/>
    </row>
    <row r="4" spans="1:10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</row>
    <row r="5" spans="1:10" ht="39" customHeight="1" x14ac:dyDescent="0.2">
      <c r="A5" s="449" t="s">
        <v>53</v>
      </c>
      <c r="B5" s="441" t="s">
        <v>32</v>
      </c>
      <c r="C5" s="450" t="s">
        <v>27</v>
      </c>
      <c r="D5" s="450" t="s">
        <v>28</v>
      </c>
      <c r="E5" s="450" t="s">
        <v>29</v>
      </c>
      <c r="F5" s="450" t="s">
        <v>33</v>
      </c>
      <c r="G5" s="450" t="s">
        <v>34</v>
      </c>
      <c r="H5" s="450" t="s">
        <v>35</v>
      </c>
      <c r="I5" s="450" t="s">
        <v>36</v>
      </c>
      <c r="J5" s="451" t="s">
        <v>37</v>
      </c>
    </row>
    <row r="6" spans="1:10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</row>
    <row r="7" spans="1:10" ht="19.5" customHeight="1" x14ac:dyDescent="0.3">
      <c r="A7" s="579" t="s">
        <v>41</v>
      </c>
      <c r="B7" s="78"/>
      <c r="C7" s="78"/>
      <c r="D7" s="78"/>
      <c r="E7" s="78"/>
      <c r="F7" s="78"/>
      <c r="G7" s="78"/>
      <c r="H7" s="78"/>
      <c r="I7" s="78"/>
      <c r="J7" s="78"/>
    </row>
    <row r="8" spans="1:10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</row>
    <row r="9" spans="1:10" ht="12.75" customHeight="1" x14ac:dyDescent="0.2">
      <c r="A9" s="87" t="s">
        <v>345</v>
      </c>
      <c r="B9" s="532" t="s">
        <v>13</v>
      </c>
      <c r="C9" s="532">
        <v>23.931674957275391</v>
      </c>
      <c r="D9" s="532" t="s">
        <v>13</v>
      </c>
      <c r="E9" s="532" t="s">
        <v>13</v>
      </c>
      <c r="F9" s="532" t="s">
        <v>13</v>
      </c>
      <c r="G9" s="532" t="s">
        <v>13</v>
      </c>
      <c r="H9" s="532" t="s">
        <v>13</v>
      </c>
      <c r="I9" s="532" t="s">
        <v>13</v>
      </c>
      <c r="J9" s="546">
        <v>23.931674957275391</v>
      </c>
    </row>
    <row r="10" spans="1:10" ht="12.75" customHeight="1" x14ac:dyDescent="0.2">
      <c r="A10" s="88" t="s">
        <v>135</v>
      </c>
      <c r="B10" s="534" t="s">
        <v>13</v>
      </c>
      <c r="C10" s="534">
        <v>0.5964348316192627</v>
      </c>
      <c r="D10" s="534">
        <v>14.814289391040802</v>
      </c>
      <c r="E10" s="534">
        <v>1.816859245300293</v>
      </c>
      <c r="F10" s="534">
        <v>4.7958756387233734</v>
      </c>
      <c r="G10" s="534">
        <v>0.66852995753288269</v>
      </c>
      <c r="H10" s="534" t="s">
        <v>13</v>
      </c>
      <c r="I10" s="534">
        <v>7.7284636497497559</v>
      </c>
      <c r="J10" s="546">
        <v>30.42045271396637</v>
      </c>
    </row>
    <row r="11" spans="1:10" ht="12.75" customHeight="1" x14ac:dyDescent="0.2">
      <c r="A11" s="88" t="s">
        <v>136</v>
      </c>
      <c r="B11" s="534" t="s">
        <v>13</v>
      </c>
      <c r="C11" s="534">
        <v>38.290679931640625</v>
      </c>
      <c r="D11" s="534" t="s">
        <v>13</v>
      </c>
      <c r="E11" s="534" t="s">
        <v>13</v>
      </c>
      <c r="F11" s="534">
        <v>12.118325233459473</v>
      </c>
      <c r="G11" s="534" t="s">
        <v>13</v>
      </c>
      <c r="H11" s="534" t="s">
        <v>13</v>
      </c>
      <c r="I11" s="534" t="s">
        <v>13</v>
      </c>
      <c r="J11" s="546">
        <v>50.409005165100098</v>
      </c>
    </row>
    <row r="12" spans="1:10" ht="12.75" customHeight="1" x14ac:dyDescent="0.2">
      <c r="A12" s="88" t="s">
        <v>137</v>
      </c>
      <c r="B12" s="534">
        <v>18.712166875600815</v>
      </c>
      <c r="C12" s="534">
        <v>3.5897512435913086</v>
      </c>
      <c r="D12" s="534">
        <v>20.483770161867142</v>
      </c>
      <c r="E12" s="534" t="s">
        <v>13</v>
      </c>
      <c r="F12" s="534">
        <v>13.977807343006134</v>
      </c>
      <c r="G12" s="534" t="s">
        <v>50</v>
      </c>
      <c r="H12" s="534" t="s">
        <v>13</v>
      </c>
      <c r="I12" s="534">
        <v>8.3542890846729279</v>
      </c>
      <c r="J12" s="546">
        <v>65.517050743103027</v>
      </c>
    </row>
    <row r="13" spans="1:10" ht="12.75" customHeight="1" x14ac:dyDescent="0.2">
      <c r="A13" s="88" t="s">
        <v>356</v>
      </c>
      <c r="B13" s="534" t="s">
        <v>13</v>
      </c>
      <c r="C13" s="534" t="s">
        <v>13</v>
      </c>
      <c r="D13" s="534" t="s">
        <v>13</v>
      </c>
      <c r="E13" s="534" t="s">
        <v>13</v>
      </c>
      <c r="F13" s="534" t="s">
        <v>13</v>
      </c>
      <c r="G13" s="534" t="s">
        <v>13</v>
      </c>
      <c r="H13" s="534" t="s">
        <v>13</v>
      </c>
      <c r="I13" s="534" t="s">
        <v>13</v>
      </c>
      <c r="J13" s="546" t="s">
        <v>13</v>
      </c>
    </row>
    <row r="14" spans="1:10" ht="3.75" customHeight="1" x14ac:dyDescent="0.2">
      <c r="A14" s="68"/>
      <c r="B14" s="553"/>
      <c r="C14" s="553"/>
      <c r="D14" s="553"/>
      <c r="E14" s="553"/>
      <c r="F14" s="553"/>
      <c r="G14" s="553"/>
      <c r="H14" s="553"/>
      <c r="I14" s="553"/>
      <c r="J14" s="553"/>
    </row>
    <row r="15" spans="1:10" x14ac:dyDescent="0.2">
      <c r="A15" s="452" t="s">
        <v>138</v>
      </c>
      <c r="B15" s="550">
        <v>18.712166875600815</v>
      </c>
      <c r="C15" s="550">
        <v>66.408540964126587</v>
      </c>
      <c r="D15" s="550">
        <v>35.298059552907944</v>
      </c>
      <c r="E15" s="550">
        <v>1.816859245300293</v>
      </c>
      <c r="F15" s="550">
        <v>30.89200821518898</v>
      </c>
      <c r="G15" s="550">
        <v>1.067795991897583</v>
      </c>
      <c r="H15" s="551" t="s">
        <v>13</v>
      </c>
      <c r="I15" s="551">
        <v>16.082752734422684</v>
      </c>
      <c r="J15" s="551">
        <v>170.278183579444</v>
      </c>
    </row>
    <row r="16" spans="1:10" x14ac:dyDescent="0.2">
      <c r="B16" s="90"/>
    </row>
    <row r="17" spans="1:10" ht="18.75" x14ac:dyDescent="0.3">
      <c r="A17" s="579" t="s">
        <v>42</v>
      </c>
      <c r="B17" s="91"/>
      <c r="C17" s="91"/>
      <c r="D17" s="91"/>
      <c r="E17" s="91"/>
      <c r="F17" s="91"/>
      <c r="G17" s="91"/>
      <c r="H17" s="91"/>
    </row>
    <row r="18" spans="1:10" ht="3.75" customHeight="1" x14ac:dyDescent="0.2">
      <c r="A18" s="77"/>
      <c r="B18" s="91"/>
      <c r="C18" s="91"/>
      <c r="D18" s="91"/>
      <c r="E18" s="91"/>
      <c r="F18" s="91"/>
      <c r="G18" s="91"/>
      <c r="H18" s="91"/>
    </row>
    <row r="19" spans="1:10" x14ac:dyDescent="0.2">
      <c r="A19" s="632" t="s">
        <v>139</v>
      </c>
      <c r="B19" s="532">
        <v>142.04768371582031</v>
      </c>
      <c r="C19" s="532" t="s">
        <v>13</v>
      </c>
      <c r="D19" s="532" t="s">
        <v>13</v>
      </c>
      <c r="E19" s="532" t="s">
        <v>13</v>
      </c>
      <c r="F19" s="532" t="s">
        <v>13</v>
      </c>
      <c r="G19" s="532" t="s">
        <v>13</v>
      </c>
      <c r="H19" s="532">
        <v>11.677879333496094</v>
      </c>
      <c r="I19" s="532" t="s">
        <v>13</v>
      </c>
      <c r="J19" s="533">
        <v>153.72556304931641</v>
      </c>
    </row>
    <row r="20" spans="1:10" ht="3.75" customHeight="1" x14ac:dyDescent="0.2">
      <c r="A20" s="92"/>
      <c r="B20" s="536"/>
      <c r="C20" s="253"/>
      <c r="D20" s="536"/>
      <c r="E20" s="536"/>
      <c r="F20" s="536"/>
      <c r="G20" s="536"/>
      <c r="H20" s="537"/>
      <c r="I20" s="536"/>
      <c r="J20" s="538"/>
    </row>
    <row r="21" spans="1:10" x14ac:dyDescent="0.2">
      <c r="A21" s="453" t="s">
        <v>140</v>
      </c>
      <c r="B21" s="539">
        <v>142.04768371582031</v>
      </c>
      <c r="C21" s="539" t="s">
        <v>13</v>
      </c>
      <c r="D21" s="539" t="s">
        <v>13</v>
      </c>
      <c r="E21" s="539" t="s">
        <v>13</v>
      </c>
      <c r="F21" s="539" t="s">
        <v>13</v>
      </c>
      <c r="G21" s="539" t="s">
        <v>13</v>
      </c>
      <c r="H21" s="539">
        <v>11.677879333496094</v>
      </c>
      <c r="I21" s="539" t="s">
        <v>13</v>
      </c>
      <c r="J21" s="540">
        <v>153.72556304931641</v>
      </c>
    </row>
    <row r="22" spans="1:10" x14ac:dyDescent="0.2">
      <c r="A22" s="68"/>
    </row>
    <row r="23" spans="1:10" x14ac:dyDescent="0.2">
      <c r="A23" s="562" t="s">
        <v>357</v>
      </c>
    </row>
    <row r="25" spans="1:10" x14ac:dyDescent="0.2">
      <c r="A25" s="26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2">
      <c r="A26" s="99"/>
      <c r="B26" s="38"/>
      <c r="C26" s="38"/>
      <c r="D26" s="38"/>
      <c r="E26" s="38"/>
      <c r="F26" s="38"/>
      <c r="G26" s="38"/>
      <c r="H26" s="38"/>
      <c r="I26" s="38"/>
      <c r="J26" s="38"/>
    </row>
    <row r="27" spans="1:10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x14ac:dyDescent="0.2">
      <c r="A28" s="68"/>
    </row>
    <row r="29" spans="1:10" x14ac:dyDescent="0.2">
      <c r="A29" s="68"/>
    </row>
    <row r="30" spans="1:10" ht="15" x14ac:dyDescent="0.3">
      <c r="A30" s="83"/>
    </row>
    <row r="31" spans="1:10" ht="15" x14ac:dyDescent="0.3">
      <c r="A31" s="83"/>
    </row>
    <row r="32" spans="1:10" x14ac:dyDescent="0.2">
      <c r="A32" s="68"/>
    </row>
    <row r="33" spans="1:1" x14ac:dyDescent="0.2">
      <c r="A33" s="68"/>
    </row>
    <row r="34" spans="1:1" x14ac:dyDescent="0.2">
      <c r="A34" s="68"/>
    </row>
    <row r="35" spans="1:1" x14ac:dyDescent="0.2">
      <c r="A35" s="68"/>
    </row>
    <row r="36" spans="1:1" x14ac:dyDescent="0.2">
      <c r="A36" s="68"/>
    </row>
    <row r="37" spans="1:1" x14ac:dyDescent="0.2">
      <c r="A37" s="68"/>
    </row>
    <row r="38" spans="1:1" x14ac:dyDescent="0.2">
      <c r="A38" s="68"/>
    </row>
    <row r="39" spans="1:1" x14ac:dyDescent="0.2">
      <c r="A39" s="68"/>
    </row>
    <row r="40" spans="1:1" x14ac:dyDescent="0.2">
      <c r="A40" s="68"/>
    </row>
    <row r="41" spans="1:1" x14ac:dyDescent="0.2">
      <c r="A41" s="68"/>
    </row>
    <row r="42" spans="1:1" x14ac:dyDescent="0.2">
      <c r="A42" s="68"/>
    </row>
    <row r="43" spans="1:1" x14ac:dyDescent="0.2">
      <c r="A43" s="68"/>
    </row>
    <row r="44" spans="1:1" x14ac:dyDescent="0.2">
      <c r="A44" s="68"/>
    </row>
    <row r="45" spans="1:1" x14ac:dyDescent="0.2">
      <c r="A45" s="68"/>
    </row>
    <row r="46" spans="1:1" x14ac:dyDescent="0.2">
      <c r="A46" s="68"/>
    </row>
    <row r="47" spans="1:1" x14ac:dyDescent="0.2">
      <c r="A47" s="68"/>
    </row>
    <row r="48" spans="1:1" x14ac:dyDescent="0.2">
      <c r="A48" s="68"/>
    </row>
    <row r="49" spans="1:1" x14ac:dyDescent="0.2">
      <c r="A49" s="68"/>
    </row>
    <row r="50" spans="1:1" x14ac:dyDescent="0.2">
      <c r="A50" s="68"/>
    </row>
    <row r="51" spans="1:1" x14ac:dyDescent="0.2">
      <c r="A51" s="68"/>
    </row>
    <row r="52" spans="1:1" x14ac:dyDescent="0.2">
      <c r="A52" s="68"/>
    </row>
    <row r="53" spans="1:1" ht="15" x14ac:dyDescent="0.3">
      <c r="A53" s="83"/>
    </row>
    <row r="54" spans="1:1" ht="15" x14ac:dyDescent="0.3">
      <c r="A54" s="83"/>
    </row>
    <row r="55" spans="1:1" ht="15" x14ac:dyDescent="0.3">
      <c r="A55" s="83"/>
    </row>
    <row r="56" spans="1:1" ht="15" x14ac:dyDescent="0.3">
      <c r="A56" s="83"/>
    </row>
    <row r="57" spans="1:1" ht="15" x14ac:dyDescent="0.3">
      <c r="A57" s="83"/>
    </row>
    <row r="58" spans="1:1" x14ac:dyDescent="0.2">
      <c r="A58" s="68"/>
    </row>
    <row r="59" spans="1:1" x14ac:dyDescent="0.2">
      <c r="A59" s="68"/>
    </row>
    <row r="60" spans="1:1" x14ac:dyDescent="0.2">
      <c r="A60" s="68"/>
    </row>
    <row r="61" spans="1:1" x14ac:dyDescent="0.2">
      <c r="A61" s="68"/>
    </row>
    <row r="62" spans="1:1" x14ac:dyDescent="0.2">
      <c r="A62" s="68"/>
    </row>
    <row r="63" spans="1:1" x14ac:dyDescent="0.2">
      <c r="A63" s="68"/>
    </row>
    <row r="64" spans="1:1" x14ac:dyDescent="0.2">
      <c r="A64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</sheetData>
  <mergeCells count="1">
    <mergeCell ref="B3:I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  <pageSetUpPr fitToPage="1"/>
  </sheetPr>
  <dimension ref="A1:J156"/>
  <sheetViews>
    <sheetView showGridLines="0" zoomScaleNormal="100" workbookViewId="0">
      <selection activeCell="K1" sqref="K1"/>
    </sheetView>
  </sheetViews>
  <sheetFormatPr defaultRowHeight="12.75" x14ac:dyDescent="0.2"/>
  <cols>
    <col min="1" max="1" width="48" style="3" customWidth="1"/>
    <col min="2" max="2" width="10.7109375" style="3" customWidth="1"/>
    <col min="3" max="3" width="7.7109375" style="3" customWidth="1"/>
    <col min="4" max="4" width="8.42578125" style="3" customWidth="1"/>
    <col min="5" max="5" width="7.7109375" style="3" customWidth="1"/>
    <col min="6" max="6" width="10.7109375" style="3" customWidth="1"/>
    <col min="7" max="7" width="7.7109375" style="3" customWidth="1"/>
    <col min="8" max="16384" width="9.140625" style="3"/>
  </cols>
  <sheetData>
    <row r="1" spans="1:10" ht="15" customHeight="1" x14ac:dyDescent="0.2">
      <c r="A1" s="96" t="s">
        <v>355</v>
      </c>
      <c r="B1" s="69"/>
      <c r="C1" s="69"/>
      <c r="D1" s="68"/>
      <c r="E1" s="68"/>
      <c r="F1" s="68"/>
      <c r="G1" s="68"/>
      <c r="H1" s="70"/>
      <c r="I1" s="71"/>
      <c r="J1" s="71"/>
    </row>
    <row r="2" spans="1:10" ht="15" customHeight="1" x14ac:dyDescent="0.2">
      <c r="A2" s="72"/>
      <c r="B2" s="73"/>
      <c r="C2" s="73"/>
      <c r="D2" s="73"/>
      <c r="E2" s="73"/>
      <c r="F2" s="73"/>
      <c r="G2" s="73"/>
      <c r="H2" s="74"/>
      <c r="I2" s="71"/>
      <c r="J2" s="71"/>
    </row>
    <row r="3" spans="1:10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71"/>
    </row>
    <row r="4" spans="1:10" ht="3.75" customHeight="1" x14ac:dyDescent="0.2">
      <c r="A4" s="72"/>
      <c r="B4" s="73"/>
      <c r="C4" s="73"/>
      <c r="D4" s="73"/>
      <c r="E4" s="73"/>
      <c r="F4" s="73"/>
      <c r="G4" s="73"/>
      <c r="H4" s="74"/>
      <c r="I4" s="71"/>
      <c r="J4" s="71"/>
    </row>
    <row r="5" spans="1:10" ht="39" customHeight="1" x14ac:dyDescent="0.2">
      <c r="A5" s="449" t="s">
        <v>53</v>
      </c>
      <c r="B5" s="450" t="s">
        <v>32</v>
      </c>
      <c r="C5" s="450" t="s">
        <v>28</v>
      </c>
      <c r="D5" s="450" t="s">
        <v>29</v>
      </c>
      <c r="E5" s="450" t="s">
        <v>30</v>
      </c>
      <c r="F5" s="450" t="s">
        <v>33</v>
      </c>
      <c r="G5" s="450" t="s">
        <v>34</v>
      </c>
      <c r="H5" s="450" t="s">
        <v>35</v>
      </c>
      <c r="I5" s="450" t="s">
        <v>36</v>
      </c>
      <c r="J5" s="451" t="s">
        <v>37</v>
      </c>
    </row>
    <row r="6" spans="1:10" ht="6" customHeight="1" x14ac:dyDescent="0.2">
      <c r="A6" s="77"/>
      <c r="B6" s="78"/>
      <c r="C6" s="78"/>
      <c r="D6" s="78"/>
      <c r="E6" s="78"/>
      <c r="F6" s="78"/>
      <c r="G6" s="78"/>
      <c r="H6" s="75"/>
      <c r="I6" s="76"/>
      <c r="J6" s="76"/>
    </row>
    <row r="7" spans="1:10" ht="19.5" customHeight="1" x14ac:dyDescent="0.3">
      <c r="A7" s="579" t="s">
        <v>43</v>
      </c>
      <c r="B7" s="78"/>
      <c r="C7" s="78"/>
      <c r="D7" s="78"/>
      <c r="E7" s="78"/>
      <c r="F7" s="78"/>
      <c r="G7" s="78"/>
      <c r="H7" s="75"/>
      <c r="I7" s="76"/>
      <c r="J7" s="76"/>
    </row>
    <row r="8" spans="1:10" ht="3.75" customHeight="1" x14ac:dyDescent="0.2">
      <c r="A8" s="77"/>
      <c r="B8" s="78"/>
      <c r="C8" s="78"/>
      <c r="D8" s="78"/>
      <c r="E8" s="78"/>
      <c r="F8" s="78"/>
      <c r="G8" s="78"/>
      <c r="H8" s="75"/>
      <c r="I8" s="76"/>
      <c r="J8" s="76"/>
    </row>
    <row r="9" spans="1:10" x14ac:dyDescent="0.2">
      <c r="A9" s="17" t="s">
        <v>141</v>
      </c>
      <c r="B9" s="18" t="s">
        <v>13</v>
      </c>
      <c r="C9" s="18">
        <v>148.06392669677734</v>
      </c>
      <c r="D9" s="18" t="s">
        <v>13</v>
      </c>
      <c r="E9" s="18" t="s">
        <v>13</v>
      </c>
      <c r="F9" s="18">
        <v>109.85268402099609</v>
      </c>
      <c r="G9" s="18" t="s">
        <v>13</v>
      </c>
      <c r="H9" s="18" t="s">
        <v>13</v>
      </c>
      <c r="I9" s="18">
        <v>51.913713455200195</v>
      </c>
      <c r="J9" s="25">
        <v>309.83032417297363</v>
      </c>
    </row>
    <row r="10" spans="1:10" ht="12.75" customHeight="1" x14ac:dyDescent="0.2">
      <c r="A10" s="17" t="s">
        <v>142</v>
      </c>
      <c r="B10" s="18" t="s">
        <v>13</v>
      </c>
      <c r="C10" s="18">
        <v>2816.7287864685059</v>
      </c>
      <c r="D10" s="18">
        <v>126.54562950134277</v>
      </c>
      <c r="E10" s="18">
        <v>398.02072906494141</v>
      </c>
      <c r="F10" s="18">
        <v>3559.1457557678223</v>
      </c>
      <c r="G10" s="18">
        <v>911.07892417907715</v>
      </c>
      <c r="H10" s="18" t="s">
        <v>13</v>
      </c>
      <c r="I10" s="18">
        <v>4767.7296371459961</v>
      </c>
      <c r="J10" s="25">
        <v>12579.249462127686</v>
      </c>
    </row>
    <row r="11" spans="1:10" ht="12.75" customHeight="1" x14ac:dyDescent="0.2">
      <c r="A11" s="17" t="s">
        <v>347</v>
      </c>
      <c r="B11" s="18" t="s">
        <v>13</v>
      </c>
      <c r="C11" s="18" t="s">
        <v>13</v>
      </c>
      <c r="D11" s="18" t="s">
        <v>13</v>
      </c>
      <c r="E11" s="18" t="s">
        <v>13</v>
      </c>
      <c r="F11" s="18" t="s">
        <v>13</v>
      </c>
      <c r="G11" s="18">
        <v>182.2769775390625</v>
      </c>
      <c r="H11" s="18" t="s">
        <v>13</v>
      </c>
      <c r="I11" s="18" t="s">
        <v>13</v>
      </c>
      <c r="J11" s="25">
        <v>182.2769775390625</v>
      </c>
    </row>
    <row r="12" spans="1:10" ht="12.75" customHeight="1" x14ac:dyDescent="0.2">
      <c r="A12" s="17" t="s">
        <v>348</v>
      </c>
      <c r="B12" s="18">
        <v>533.8089599609375</v>
      </c>
      <c r="C12" s="18" t="s">
        <v>13</v>
      </c>
      <c r="D12" s="18" t="s">
        <v>13</v>
      </c>
      <c r="E12" s="18" t="s">
        <v>13</v>
      </c>
      <c r="F12" s="18" t="s">
        <v>13</v>
      </c>
      <c r="G12" s="18" t="s">
        <v>13</v>
      </c>
      <c r="H12" s="18" t="s">
        <v>13</v>
      </c>
      <c r="I12" s="18" t="s">
        <v>13</v>
      </c>
      <c r="J12" s="25">
        <v>533.8089599609375</v>
      </c>
    </row>
    <row r="13" spans="1:10" ht="12.75" customHeight="1" x14ac:dyDescent="0.2">
      <c r="A13" s="17" t="s">
        <v>143</v>
      </c>
      <c r="B13" s="18" t="s">
        <v>13</v>
      </c>
      <c r="C13" s="18" t="s">
        <v>13</v>
      </c>
      <c r="D13" s="18" t="s">
        <v>13</v>
      </c>
      <c r="E13" s="18" t="s">
        <v>13</v>
      </c>
      <c r="F13" s="18" t="s">
        <v>13</v>
      </c>
      <c r="G13" s="18" t="s">
        <v>13</v>
      </c>
      <c r="H13" s="18">
        <v>66.955511093139648</v>
      </c>
      <c r="I13" s="18" t="s">
        <v>13</v>
      </c>
      <c r="J13" s="25">
        <v>66.955511093139648</v>
      </c>
    </row>
    <row r="14" spans="1:10" ht="12.75" customHeight="1" x14ac:dyDescent="0.2">
      <c r="A14" s="17" t="s">
        <v>144</v>
      </c>
      <c r="B14" s="18" t="s">
        <v>13</v>
      </c>
      <c r="C14" s="18">
        <v>173.50651168823242</v>
      </c>
      <c r="D14" s="18">
        <v>4.5040240287780762</v>
      </c>
      <c r="E14" s="18" t="s">
        <v>13</v>
      </c>
      <c r="F14" s="18">
        <v>143.44445419311523</v>
      </c>
      <c r="G14" s="18">
        <v>14.46052074432373</v>
      </c>
      <c r="H14" s="18" t="s">
        <v>13</v>
      </c>
      <c r="I14" s="18">
        <v>391.04536533355713</v>
      </c>
      <c r="J14" s="25">
        <v>726.96087598800659</v>
      </c>
    </row>
    <row r="15" spans="1:10" ht="12.75" customHeight="1" x14ac:dyDescent="0.2">
      <c r="A15" s="17" t="s">
        <v>349</v>
      </c>
      <c r="B15" s="18" t="s">
        <v>13</v>
      </c>
      <c r="C15" s="18" t="s">
        <v>13</v>
      </c>
      <c r="D15" s="18" t="s">
        <v>13</v>
      </c>
      <c r="E15" s="18" t="s">
        <v>13</v>
      </c>
      <c r="F15" s="18" t="s">
        <v>13</v>
      </c>
      <c r="G15" s="18" t="s">
        <v>13</v>
      </c>
      <c r="H15" s="18">
        <v>35.199779510498047</v>
      </c>
      <c r="I15" s="18" t="s">
        <v>13</v>
      </c>
      <c r="J15" s="25">
        <v>35.199779510498047</v>
      </c>
    </row>
    <row r="16" spans="1:10" ht="12.75" customHeight="1" x14ac:dyDescent="0.2">
      <c r="A16" s="17" t="s">
        <v>145</v>
      </c>
      <c r="B16" s="18" t="s">
        <v>13</v>
      </c>
      <c r="C16" s="18">
        <v>23.705268859863281</v>
      </c>
      <c r="D16" s="18">
        <v>16.058004379272461</v>
      </c>
      <c r="E16" s="18" t="s">
        <v>13</v>
      </c>
      <c r="F16" s="18">
        <v>98.926377296447754</v>
      </c>
      <c r="G16" s="18">
        <v>4.9214015007019043</v>
      </c>
      <c r="H16" s="18" t="s">
        <v>13</v>
      </c>
      <c r="I16" s="18">
        <v>20.052508354187012</v>
      </c>
      <c r="J16" s="25">
        <v>163.66356039047241</v>
      </c>
    </row>
    <row r="17" spans="1:10" ht="12.75" customHeight="1" x14ac:dyDescent="0.2">
      <c r="A17" s="17" t="s">
        <v>146</v>
      </c>
      <c r="B17" s="18" t="s">
        <v>13</v>
      </c>
      <c r="C17" s="18">
        <v>257.31471621990204</v>
      </c>
      <c r="D17" s="18">
        <v>1.286864161491394</v>
      </c>
      <c r="E17" s="18" t="s">
        <v>13</v>
      </c>
      <c r="F17" s="18">
        <v>186.44354116916656</v>
      </c>
      <c r="G17" s="18">
        <v>14.052143096923828</v>
      </c>
      <c r="H17" s="18" t="s">
        <v>13</v>
      </c>
      <c r="I17" s="18">
        <v>163.15587913990021</v>
      </c>
      <c r="J17" s="25">
        <v>622.25314378738403</v>
      </c>
    </row>
    <row r="18" spans="1:10" ht="3.75" customHeight="1" x14ac:dyDescent="0.2">
      <c r="A18" s="95"/>
      <c r="B18" s="554"/>
      <c r="C18" s="554"/>
      <c r="D18" s="554"/>
      <c r="E18" s="554"/>
      <c r="F18" s="554"/>
      <c r="G18" s="554"/>
      <c r="H18" s="554"/>
      <c r="I18" s="554"/>
      <c r="J18" s="555"/>
    </row>
    <row r="19" spans="1:10" x14ac:dyDescent="0.2">
      <c r="A19" s="454" t="s">
        <v>147</v>
      </c>
      <c r="B19" s="437">
        <v>533.8089599609375</v>
      </c>
      <c r="C19" s="437">
        <v>3419.3192099332809</v>
      </c>
      <c r="D19" s="437">
        <v>148.3945220708847</v>
      </c>
      <c r="E19" s="437">
        <v>398.02072906494141</v>
      </c>
      <c r="F19" s="437">
        <v>4097.8128124475479</v>
      </c>
      <c r="G19" s="437">
        <v>1126.7899670600891</v>
      </c>
      <c r="H19" s="437">
        <v>102.1552906036377</v>
      </c>
      <c r="I19" s="437">
        <v>5393.8971034288406</v>
      </c>
      <c r="J19" s="437">
        <v>15220.19859457016</v>
      </c>
    </row>
    <row r="20" spans="1:10" x14ac:dyDescent="0.2">
      <c r="B20" s="102"/>
      <c r="C20" s="102"/>
      <c r="D20" s="102"/>
      <c r="E20" s="102"/>
      <c r="F20" s="102"/>
      <c r="G20" s="102"/>
      <c r="H20" s="102"/>
      <c r="I20" s="102"/>
      <c r="J20" s="102"/>
    </row>
    <row r="21" spans="1:10" ht="18.75" x14ac:dyDescent="0.3">
      <c r="A21" s="579" t="s">
        <v>148</v>
      </c>
      <c r="B21" s="103"/>
      <c r="C21" s="103"/>
      <c r="D21" s="103"/>
      <c r="E21" s="103"/>
      <c r="F21" s="102"/>
      <c r="G21" s="102"/>
      <c r="H21" s="102"/>
      <c r="I21" s="102"/>
      <c r="J21" s="102"/>
    </row>
    <row r="22" spans="1:10" ht="3.75" customHeight="1" x14ac:dyDescent="0.2">
      <c r="A22" s="77"/>
      <c r="B22" s="103"/>
      <c r="C22" s="103"/>
      <c r="D22" s="103"/>
      <c r="E22" s="103"/>
      <c r="F22" s="102"/>
      <c r="G22" s="102"/>
      <c r="H22" s="102"/>
      <c r="I22" s="102"/>
      <c r="J22" s="102"/>
    </row>
    <row r="23" spans="1:10" x14ac:dyDescent="0.2">
      <c r="A23" s="632" t="s">
        <v>350</v>
      </c>
      <c r="B23" s="532" t="s">
        <v>13</v>
      </c>
      <c r="C23" s="532" t="s">
        <v>13</v>
      </c>
      <c r="D23" s="532" t="s">
        <v>13</v>
      </c>
      <c r="E23" s="532" t="s">
        <v>13</v>
      </c>
      <c r="F23" s="532" t="s">
        <v>13</v>
      </c>
      <c r="G23" s="532" t="s">
        <v>13</v>
      </c>
      <c r="H23" s="532">
        <v>44.799722671508789</v>
      </c>
      <c r="I23" s="532" t="s">
        <v>13</v>
      </c>
      <c r="J23" s="533">
        <v>44.799722671508789</v>
      </c>
    </row>
    <row r="24" spans="1:10" x14ac:dyDescent="0.2">
      <c r="A24" s="632" t="s">
        <v>351</v>
      </c>
      <c r="B24" s="532" t="s">
        <v>13</v>
      </c>
      <c r="C24" s="532" t="s">
        <v>13</v>
      </c>
      <c r="D24" s="532" t="s">
        <v>13</v>
      </c>
      <c r="E24" s="532" t="s">
        <v>13</v>
      </c>
      <c r="F24" s="532" t="s">
        <v>13</v>
      </c>
      <c r="G24" s="532" t="s">
        <v>13</v>
      </c>
      <c r="H24" s="532">
        <v>62.725440979003906</v>
      </c>
      <c r="I24" s="532" t="s">
        <v>13</v>
      </c>
      <c r="J24" s="533">
        <v>62.725440979003906</v>
      </c>
    </row>
    <row r="25" spans="1:10" x14ac:dyDescent="0.2">
      <c r="A25" s="632" t="s">
        <v>251</v>
      </c>
      <c r="B25" s="532" t="s">
        <v>13</v>
      </c>
      <c r="C25" s="532">
        <v>273.47055053710938</v>
      </c>
      <c r="D25" s="532" t="s">
        <v>13</v>
      </c>
      <c r="E25" s="532" t="s">
        <v>13</v>
      </c>
      <c r="F25" s="532">
        <v>105.87443733215332</v>
      </c>
      <c r="G25" s="532">
        <v>82.632228851318359</v>
      </c>
      <c r="H25" s="532" t="s">
        <v>13</v>
      </c>
      <c r="I25" s="532">
        <v>344.02862167358398</v>
      </c>
      <c r="J25" s="533">
        <v>806.00583839416504</v>
      </c>
    </row>
    <row r="26" spans="1:10" x14ac:dyDescent="0.2">
      <c r="A26" s="632" t="s">
        <v>252</v>
      </c>
      <c r="B26" s="532" t="s">
        <v>13</v>
      </c>
      <c r="C26" s="532" t="s">
        <v>13</v>
      </c>
      <c r="D26" s="532" t="s">
        <v>13</v>
      </c>
      <c r="E26" s="532" t="s">
        <v>13</v>
      </c>
      <c r="F26" s="532">
        <v>75.883018493652344</v>
      </c>
      <c r="G26" s="532" t="s">
        <v>13</v>
      </c>
      <c r="H26" s="532" t="s">
        <v>13</v>
      </c>
      <c r="I26" s="532" t="s">
        <v>13</v>
      </c>
      <c r="J26" s="533">
        <v>75.883018493652344</v>
      </c>
    </row>
    <row r="27" spans="1:10" x14ac:dyDescent="0.2">
      <c r="A27" s="632" t="s">
        <v>352</v>
      </c>
      <c r="B27" s="532" t="s">
        <v>13</v>
      </c>
      <c r="C27" s="532">
        <v>661.0806884765625</v>
      </c>
      <c r="D27" s="532" t="s">
        <v>13</v>
      </c>
      <c r="E27" s="532" t="s">
        <v>13</v>
      </c>
      <c r="F27" s="532">
        <v>214.62129592895508</v>
      </c>
      <c r="G27" s="532">
        <v>415.58499145507813</v>
      </c>
      <c r="H27" s="532">
        <v>71.999549865722656</v>
      </c>
      <c r="I27" s="532">
        <v>206.11570739746094</v>
      </c>
      <c r="J27" s="533">
        <v>1569.4022331237793</v>
      </c>
    </row>
    <row r="28" spans="1:10" x14ac:dyDescent="0.2">
      <c r="A28" s="632" t="s">
        <v>149</v>
      </c>
      <c r="B28" s="532" t="s">
        <v>13</v>
      </c>
      <c r="C28" s="532" t="s">
        <v>13</v>
      </c>
      <c r="D28" s="532" t="s">
        <v>13</v>
      </c>
      <c r="E28" s="532" t="s">
        <v>13</v>
      </c>
      <c r="F28" s="532" t="s">
        <v>13</v>
      </c>
      <c r="G28" s="532" t="s">
        <v>13</v>
      </c>
      <c r="H28" s="532">
        <v>369.2960205078125</v>
      </c>
      <c r="I28" s="532" t="s">
        <v>13</v>
      </c>
      <c r="J28" s="533">
        <v>369.2960205078125</v>
      </c>
    </row>
    <row r="29" spans="1:10" ht="3.75" customHeight="1" x14ac:dyDescent="0.2">
      <c r="A29" s="92"/>
      <c r="B29" s="536"/>
      <c r="C29" s="536"/>
      <c r="D29" s="536"/>
      <c r="E29" s="536"/>
      <c r="F29" s="536"/>
      <c r="G29" s="537"/>
      <c r="H29" s="536"/>
      <c r="I29" s="537"/>
      <c r="J29" s="538"/>
    </row>
    <row r="30" spans="1:10" x14ac:dyDescent="0.2">
      <c r="A30" s="455" t="s">
        <v>150</v>
      </c>
      <c r="B30" s="539" t="s">
        <v>13</v>
      </c>
      <c r="C30" s="539">
        <v>934.55123901367188</v>
      </c>
      <c r="D30" s="539" t="s">
        <v>13</v>
      </c>
      <c r="E30" s="539" t="s">
        <v>13</v>
      </c>
      <c r="F30" s="539">
        <v>396.37875175476074</v>
      </c>
      <c r="G30" s="539">
        <v>498.21722030639648</v>
      </c>
      <c r="H30" s="539">
        <v>548.82073402404785</v>
      </c>
      <c r="I30" s="539">
        <v>550.14432907104492</v>
      </c>
      <c r="J30" s="540">
        <v>2928.1122741699219</v>
      </c>
    </row>
    <row r="31" spans="1:10" x14ac:dyDescent="0.2">
      <c r="A31" s="68"/>
    </row>
    <row r="32" spans="1:10" x14ac:dyDescent="0.2">
      <c r="A32" s="68"/>
    </row>
    <row r="33" spans="1:1" x14ac:dyDescent="0.2">
      <c r="A33" s="68"/>
    </row>
    <row r="34" spans="1:1" x14ac:dyDescent="0.2">
      <c r="A34" s="68"/>
    </row>
    <row r="35" spans="1:1" x14ac:dyDescent="0.2">
      <c r="A35" s="68"/>
    </row>
    <row r="36" spans="1:1" x14ac:dyDescent="0.2">
      <c r="A36" s="68"/>
    </row>
    <row r="37" spans="1:1" x14ac:dyDescent="0.2">
      <c r="A37" s="68"/>
    </row>
    <row r="38" spans="1:1" x14ac:dyDescent="0.2">
      <c r="A38" s="68"/>
    </row>
    <row r="39" spans="1:1" x14ac:dyDescent="0.2">
      <c r="A39" s="68"/>
    </row>
    <row r="40" spans="1:1" x14ac:dyDescent="0.2">
      <c r="A40" s="68"/>
    </row>
    <row r="41" spans="1:1" x14ac:dyDescent="0.2">
      <c r="A41" s="68"/>
    </row>
    <row r="42" spans="1:1" ht="15" x14ac:dyDescent="0.3">
      <c r="A42" s="83"/>
    </row>
    <row r="43" spans="1:1" ht="15" x14ac:dyDescent="0.3">
      <c r="A43" s="83"/>
    </row>
    <row r="44" spans="1:1" x14ac:dyDescent="0.2">
      <c r="A44" s="68"/>
    </row>
    <row r="45" spans="1:1" x14ac:dyDescent="0.2">
      <c r="A45" s="68"/>
    </row>
    <row r="46" spans="1:1" x14ac:dyDescent="0.2">
      <c r="A46" s="68"/>
    </row>
    <row r="47" spans="1:1" x14ac:dyDescent="0.2">
      <c r="A47" s="68"/>
    </row>
    <row r="48" spans="1:1" x14ac:dyDescent="0.2">
      <c r="A48" s="68"/>
    </row>
    <row r="49" spans="1:1" x14ac:dyDescent="0.2">
      <c r="A49" s="68"/>
    </row>
    <row r="50" spans="1:1" x14ac:dyDescent="0.2">
      <c r="A50" s="68"/>
    </row>
    <row r="51" spans="1:1" x14ac:dyDescent="0.2">
      <c r="A51" s="68"/>
    </row>
    <row r="52" spans="1:1" x14ac:dyDescent="0.2">
      <c r="A52" s="68"/>
    </row>
    <row r="53" spans="1:1" x14ac:dyDescent="0.2">
      <c r="A53" s="68"/>
    </row>
    <row r="54" spans="1:1" x14ac:dyDescent="0.2">
      <c r="A54" s="68"/>
    </row>
    <row r="55" spans="1:1" x14ac:dyDescent="0.2">
      <c r="A55" s="68"/>
    </row>
    <row r="56" spans="1:1" x14ac:dyDescent="0.2">
      <c r="A56" s="68"/>
    </row>
    <row r="57" spans="1:1" x14ac:dyDescent="0.2">
      <c r="A57" s="68"/>
    </row>
    <row r="58" spans="1:1" x14ac:dyDescent="0.2">
      <c r="A58" s="68"/>
    </row>
    <row r="59" spans="1:1" x14ac:dyDescent="0.2">
      <c r="A59" s="68"/>
    </row>
    <row r="60" spans="1:1" x14ac:dyDescent="0.2">
      <c r="A60" s="68"/>
    </row>
    <row r="61" spans="1:1" x14ac:dyDescent="0.2">
      <c r="A61" s="68"/>
    </row>
    <row r="62" spans="1:1" x14ac:dyDescent="0.2">
      <c r="A62" s="68"/>
    </row>
    <row r="63" spans="1:1" x14ac:dyDescent="0.2">
      <c r="A63" s="68"/>
    </row>
    <row r="64" spans="1:1" x14ac:dyDescent="0.2">
      <c r="A64" s="68"/>
    </row>
    <row r="65" spans="1:1" ht="15" x14ac:dyDescent="0.3">
      <c r="A65" s="83"/>
    </row>
    <row r="66" spans="1:1" ht="15" x14ac:dyDescent="0.3">
      <c r="A66" s="83"/>
    </row>
    <row r="67" spans="1:1" ht="15" x14ac:dyDescent="0.3">
      <c r="A67" s="83"/>
    </row>
    <row r="68" spans="1:1" ht="15" x14ac:dyDescent="0.3">
      <c r="A68" s="83"/>
    </row>
    <row r="69" spans="1:1" ht="15" x14ac:dyDescent="0.3">
      <c r="A69" s="83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</sheetData>
  <mergeCells count="1">
    <mergeCell ref="B3:I3"/>
  </mergeCells>
  <pageMargins left="0.74803149606299213" right="0.74803149606299213" top="0.98425196850393704" bottom="0.98425196850393704" header="0.51181102362204722" footer="0.51181102362204722"/>
  <pageSetup paperSize="8" scale="94" fitToHeight="3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  <pageSetUpPr fitToPage="1"/>
  </sheetPr>
  <dimension ref="A1:J96"/>
  <sheetViews>
    <sheetView showGridLines="0" zoomScaleNormal="100" workbookViewId="0">
      <selection activeCell="K1" sqref="K1"/>
    </sheetView>
  </sheetViews>
  <sheetFormatPr defaultRowHeight="12.75" x14ac:dyDescent="0.2"/>
  <cols>
    <col min="1" max="1" width="38.7109375" style="3" customWidth="1"/>
    <col min="2" max="2" width="10.7109375" style="3" customWidth="1"/>
    <col min="3" max="4" width="7.7109375" style="3" customWidth="1"/>
    <col min="5" max="5" width="10.7109375" style="3" customWidth="1"/>
    <col min="6" max="6" width="9.7109375" style="3" customWidth="1"/>
    <col min="7" max="8" width="7.7109375" style="3" customWidth="1"/>
    <col min="9" max="9" width="10.5703125" style="3" customWidth="1"/>
    <col min="10" max="10" width="7.7109375" style="3" customWidth="1"/>
    <col min="11" max="16384" width="9.140625" style="3"/>
  </cols>
  <sheetData>
    <row r="1" spans="1:10" ht="15" customHeight="1" x14ac:dyDescent="0.2">
      <c r="A1" s="96" t="s">
        <v>355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</row>
    <row r="3" spans="1:10" ht="15" customHeight="1" x14ac:dyDescent="0.2">
      <c r="A3" s="72"/>
      <c r="B3" s="689" t="s">
        <v>52</v>
      </c>
      <c r="C3" s="689"/>
      <c r="D3" s="689"/>
      <c r="E3" s="689"/>
      <c r="F3" s="689"/>
      <c r="G3" s="689"/>
      <c r="H3" s="689"/>
      <c r="I3" s="689"/>
      <c r="J3" s="73"/>
    </row>
    <row r="4" spans="1:10" ht="3.7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</row>
    <row r="5" spans="1:10" ht="39" customHeight="1" x14ac:dyDescent="0.2">
      <c r="A5" s="449" t="s">
        <v>53</v>
      </c>
      <c r="B5" s="441" t="s">
        <v>32</v>
      </c>
      <c r="C5" s="450" t="s">
        <v>28</v>
      </c>
      <c r="D5" s="450" t="s">
        <v>29</v>
      </c>
      <c r="E5" s="450" t="s">
        <v>30</v>
      </c>
      <c r="F5" s="450" t="s">
        <v>33</v>
      </c>
      <c r="G5" s="450" t="s">
        <v>34</v>
      </c>
      <c r="H5" s="450" t="s">
        <v>35</v>
      </c>
      <c r="I5" s="450" t="s">
        <v>36</v>
      </c>
      <c r="J5" s="451" t="s">
        <v>37</v>
      </c>
    </row>
    <row r="6" spans="1:10" ht="6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</row>
    <row r="7" spans="1:10" ht="19.5" customHeight="1" x14ac:dyDescent="0.3">
      <c r="A7" s="579" t="s">
        <v>45</v>
      </c>
      <c r="B7" s="78"/>
      <c r="C7" s="78"/>
      <c r="D7" s="78"/>
      <c r="E7" s="78"/>
      <c r="F7" s="78"/>
      <c r="G7" s="78"/>
      <c r="H7" s="78"/>
      <c r="I7" s="75"/>
    </row>
    <row r="8" spans="1:10" ht="3.75" customHeight="1" x14ac:dyDescent="0.2">
      <c r="A8" s="77"/>
      <c r="B8" s="78"/>
      <c r="C8" s="78"/>
      <c r="D8" s="78"/>
      <c r="E8" s="78"/>
      <c r="F8" s="78"/>
      <c r="G8" s="78"/>
      <c r="H8" s="78"/>
      <c r="I8" s="78"/>
      <c r="J8" s="78"/>
    </row>
    <row r="9" spans="1:10" ht="12.75" customHeight="1" x14ac:dyDescent="0.2">
      <c r="A9" s="79" t="s">
        <v>151</v>
      </c>
      <c r="B9" s="532" t="s">
        <v>13</v>
      </c>
      <c r="C9" s="532">
        <v>87.49260675907135</v>
      </c>
      <c r="D9" s="532">
        <v>6.7160653471946716</v>
      </c>
      <c r="E9" s="532">
        <v>0.66851788759231567</v>
      </c>
      <c r="F9" s="532">
        <v>33.829728603363037</v>
      </c>
      <c r="G9" s="532">
        <v>2.5972870886325836</v>
      </c>
      <c r="H9" s="545" t="s">
        <v>13</v>
      </c>
      <c r="I9" s="545">
        <v>27.676443248987198</v>
      </c>
      <c r="J9" s="546">
        <v>158.98064893484116</v>
      </c>
    </row>
    <row r="10" spans="1:10" ht="12.75" customHeight="1" x14ac:dyDescent="0.2">
      <c r="A10" s="80" t="s">
        <v>152</v>
      </c>
      <c r="B10" s="534" t="s">
        <v>13</v>
      </c>
      <c r="C10" s="534" t="s">
        <v>13</v>
      </c>
      <c r="D10" s="534" t="s">
        <v>13</v>
      </c>
      <c r="E10" s="534" t="s">
        <v>13</v>
      </c>
      <c r="F10" s="534">
        <v>25.996216773986816</v>
      </c>
      <c r="G10" s="534" t="s">
        <v>13</v>
      </c>
      <c r="H10" s="547" t="s">
        <v>13</v>
      </c>
      <c r="I10" s="547" t="s">
        <v>13</v>
      </c>
      <c r="J10" s="546">
        <v>25.996216773986816</v>
      </c>
    </row>
    <row r="11" spans="1:10" ht="12.75" customHeight="1" x14ac:dyDescent="0.2">
      <c r="A11" s="80" t="s">
        <v>153</v>
      </c>
      <c r="B11" s="534" t="s">
        <v>13</v>
      </c>
      <c r="C11" s="534" t="s">
        <v>13</v>
      </c>
      <c r="D11" s="534" t="s">
        <v>13</v>
      </c>
      <c r="E11" s="534" t="s">
        <v>13</v>
      </c>
      <c r="F11" s="534">
        <v>2.1400806903839111</v>
      </c>
      <c r="G11" s="534" t="s">
        <v>13</v>
      </c>
      <c r="H11" s="547" t="s">
        <v>13</v>
      </c>
      <c r="I11" s="547" t="s">
        <v>13</v>
      </c>
      <c r="J11" s="546">
        <v>2.1400806903839111</v>
      </c>
    </row>
    <row r="12" spans="1:10" ht="12.75" customHeight="1" x14ac:dyDescent="0.2">
      <c r="A12" s="80" t="s">
        <v>154</v>
      </c>
      <c r="B12" s="532">
        <v>285.87206268310547</v>
      </c>
      <c r="C12" s="534" t="s">
        <v>13</v>
      </c>
      <c r="D12" s="532" t="s">
        <v>13</v>
      </c>
      <c r="E12" s="532" t="s">
        <v>13</v>
      </c>
      <c r="F12" s="532" t="s">
        <v>13</v>
      </c>
      <c r="G12" s="534" t="s">
        <v>13</v>
      </c>
      <c r="H12" s="547" t="s">
        <v>13</v>
      </c>
      <c r="I12" s="547" t="s">
        <v>13</v>
      </c>
      <c r="J12" s="546">
        <v>285.87206268310547</v>
      </c>
    </row>
    <row r="13" spans="1:10" ht="12.75" customHeight="1" x14ac:dyDescent="0.2">
      <c r="A13" s="80" t="s">
        <v>155</v>
      </c>
      <c r="B13" s="534">
        <v>39.676939725875854</v>
      </c>
      <c r="C13" s="534" t="s">
        <v>13</v>
      </c>
      <c r="D13" s="534" t="s">
        <v>13</v>
      </c>
      <c r="E13" s="534" t="s">
        <v>13</v>
      </c>
      <c r="F13" s="534" t="s">
        <v>13</v>
      </c>
      <c r="G13" s="534" t="s">
        <v>13</v>
      </c>
      <c r="H13" s="547" t="s">
        <v>13</v>
      </c>
      <c r="I13" s="547" t="s">
        <v>13</v>
      </c>
      <c r="J13" s="546">
        <v>39.676939725875854</v>
      </c>
    </row>
    <row r="14" spans="1:10" ht="12.75" customHeight="1" x14ac:dyDescent="0.2">
      <c r="A14" s="80" t="s">
        <v>156</v>
      </c>
      <c r="B14" s="534" t="s">
        <v>13</v>
      </c>
      <c r="C14" s="534">
        <v>10.746064186096191</v>
      </c>
      <c r="D14" s="534" t="s">
        <v>13</v>
      </c>
      <c r="E14" s="534" t="s">
        <v>13</v>
      </c>
      <c r="F14" s="534">
        <v>7.6543989181518555</v>
      </c>
      <c r="G14" s="534" t="s">
        <v>13</v>
      </c>
      <c r="H14" s="547" t="s">
        <v>13</v>
      </c>
      <c r="I14" s="547" t="s">
        <v>13</v>
      </c>
      <c r="J14" s="546">
        <v>18.400463104248047</v>
      </c>
    </row>
    <row r="15" spans="1:10" ht="12.75" customHeight="1" x14ac:dyDescent="0.2">
      <c r="A15" s="80" t="s">
        <v>88</v>
      </c>
      <c r="B15" s="532" t="s">
        <v>13</v>
      </c>
      <c r="C15" s="534" t="s">
        <v>13</v>
      </c>
      <c r="D15" s="532" t="s">
        <v>13</v>
      </c>
      <c r="E15" s="532" t="s">
        <v>13</v>
      </c>
      <c r="F15" s="532">
        <v>2.3557034730911255</v>
      </c>
      <c r="G15" s="534">
        <v>3.3536355495452881</v>
      </c>
      <c r="H15" s="547" t="s">
        <v>13</v>
      </c>
      <c r="I15" s="547">
        <v>4.2047488689422607</v>
      </c>
      <c r="J15" s="546">
        <v>9.9140878915786743</v>
      </c>
    </row>
    <row r="16" spans="1:10" ht="12.75" customHeight="1" x14ac:dyDescent="0.2">
      <c r="A16" s="80" t="s">
        <v>91</v>
      </c>
      <c r="B16" s="534" t="s">
        <v>13</v>
      </c>
      <c r="C16" s="534">
        <v>28.630611658096313</v>
      </c>
      <c r="D16" s="534" t="s">
        <v>13</v>
      </c>
      <c r="E16" s="534">
        <v>1.9154685735702515</v>
      </c>
      <c r="F16" s="534">
        <v>27.416518926620483</v>
      </c>
      <c r="G16" s="534" t="s">
        <v>13</v>
      </c>
      <c r="H16" s="547" t="s">
        <v>13</v>
      </c>
      <c r="I16" s="547">
        <v>13.762289702892303</v>
      </c>
      <c r="J16" s="546">
        <v>71.724888861179352</v>
      </c>
    </row>
    <row r="17" spans="1:10" ht="12.75" customHeight="1" x14ac:dyDescent="0.2">
      <c r="A17" s="80" t="s">
        <v>157</v>
      </c>
      <c r="B17" s="534" t="s">
        <v>13</v>
      </c>
      <c r="C17" s="534" t="s">
        <v>13</v>
      </c>
      <c r="D17" s="534" t="s">
        <v>13</v>
      </c>
      <c r="E17" s="534" t="s">
        <v>13</v>
      </c>
      <c r="F17" s="534">
        <v>6.66455078125</v>
      </c>
      <c r="G17" s="534" t="s">
        <v>13</v>
      </c>
      <c r="H17" s="547" t="s">
        <v>13</v>
      </c>
      <c r="I17" s="547">
        <v>43.82464075088501</v>
      </c>
      <c r="J17" s="546">
        <v>50.48919153213501</v>
      </c>
    </row>
    <row r="18" spans="1:10" ht="12.75" customHeight="1" x14ac:dyDescent="0.2">
      <c r="A18" s="80" t="s">
        <v>159</v>
      </c>
      <c r="B18" s="534" t="s">
        <v>13</v>
      </c>
      <c r="C18" s="534" t="s">
        <v>13</v>
      </c>
      <c r="D18" s="532" t="s">
        <v>13</v>
      </c>
      <c r="E18" s="532" t="s">
        <v>13</v>
      </c>
      <c r="F18" s="534" t="s">
        <v>13</v>
      </c>
      <c r="G18" s="534" t="s">
        <v>13</v>
      </c>
      <c r="H18" s="547" t="s">
        <v>13</v>
      </c>
      <c r="I18" s="547" t="s">
        <v>13</v>
      </c>
      <c r="J18" s="546" t="s">
        <v>13</v>
      </c>
    </row>
    <row r="19" spans="1:10" ht="3.75" customHeight="1" x14ac:dyDescent="0.2">
      <c r="A19" s="68"/>
      <c r="B19" s="553"/>
      <c r="C19" s="553"/>
      <c r="D19" s="553"/>
      <c r="E19" s="553"/>
      <c r="F19" s="553"/>
      <c r="G19" s="553"/>
      <c r="H19" s="553"/>
      <c r="I19" s="553"/>
      <c r="J19" s="553"/>
    </row>
    <row r="20" spans="1:10" x14ac:dyDescent="0.2">
      <c r="A20" s="452" t="s">
        <v>158</v>
      </c>
      <c r="B20" s="550">
        <v>325.54900240898132</v>
      </c>
      <c r="C20" s="550">
        <v>126.86928260326385</v>
      </c>
      <c r="D20" s="550">
        <v>6.7160653471946716</v>
      </c>
      <c r="E20" s="550">
        <v>2.5839864611625671</v>
      </c>
      <c r="F20" s="550">
        <v>106.05719816684723</v>
      </c>
      <c r="G20" s="550">
        <v>5.9509226381778717</v>
      </c>
      <c r="H20" s="551" t="s">
        <v>13</v>
      </c>
      <c r="I20" s="551">
        <v>89.468122571706772</v>
      </c>
      <c r="J20" s="551">
        <v>663.19458019733429</v>
      </c>
    </row>
    <row r="21" spans="1:10" x14ac:dyDescent="0.2">
      <c r="A21" s="68"/>
    </row>
    <row r="22" spans="1:10" s="2" customFormat="1" x14ac:dyDescent="0.2">
      <c r="A22" s="104" t="s">
        <v>160</v>
      </c>
    </row>
    <row r="23" spans="1:10" x14ac:dyDescent="0.2">
      <c r="A23" s="68"/>
    </row>
    <row r="24" spans="1:10" x14ac:dyDescent="0.2">
      <c r="A24" s="99"/>
      <c r="B24" s="105"/>
      <c r="C24" s="105"/>
      <c r="D24" s="105"/>
      <c r="E24" s="105"/>
      <c r="F24" s="105"/>
      <c r="G24" s="105"/>
      <c r="H24" s="105"/>
      <c r="I24" s="105"/>
      <c r="J24" s="105"/>
    </row>
    <row r="25" spans="1:10" x14ac:dyDescent="0.2">
      <c r="A25" s="68"/>
    </row>
    <row r="26" spans="1:10" x14ac:dyDescent="0.2">
      <c r="A26" s="68"/>
    </row>
    <row r="27" spans="1:10" x14ac:dyDescent="0.2">
      <c r="A27" s="68"/>
    </row>
    <row r="28" spans="1:10" x14ac:dyDescent="0.2">
      <c r="A28" s="68"/>
    </row>
    <row r="29" spans="1:10" x14ac:dyDescent="0.2">
      <c r="A29" s="68"/>
    </row>
    <row r="30" spans="1:10" x14ac:dyDescent="0.2">
      <c r="A30" s="68"/>
    </row>
    <row r="31" spans="1:10" x14ac:dyDescent="0.2">
      <c r="A31" s="68"/>
    </row>
    <row r="32" spans="1:10" x14ac:dyDescent="0.2">
      <c r="A32" s="68"/>
    </row>
    <row r="33" spans="1:1" x14ac:dyDescent="0.2">
      <c r="A33" s="68"/>
    </row>
    <row r="34" spans="1:1" x14ac:dyDescent="0.2">
      <c r="A34" s="68"/>
    </row>
    <row r="35" spans="1:1" x14ac:dyDescent="0.2">
      <c r="A35" s="68"/>
    </row>
    <row r="36" spans="1:1" x14ac:dyDescent="0.2">
      <c r="A36" s="68"/>
    </row>
    <row r="37" spans="1:1" x14ac:dyDescent="0.2">
      <c r="A37" s="68"/>
    </row>
    <row r="38" spans="1:1" x14ac:dyDescent="0.2">
      <c r="A38" s="68"/>
    </row>
    <row r="39" spans="1:1" x14ac:dyDescent="0.2">
      <c r="A39" s="68"/>
    </row>
    <row r="42" spans="1:1" x14ac:dyDescent="0.2">
      <c r="A42" s="68"/>
    </row>
    <row r="43" spans="1:1" x14ac:dyDescent="0.2">
      <c r="A43" s="68"/>
    </row>
    <row r="44" spans="1:1" x14ac:dyDescent="0.2">
      <c r="A44" s="68"/>
    </row>
    <row r="45" spans="1:1" x14ac:dyDescent="0.2">
      <c r="A45" s="68"/>
    </row>
    <row r="46" spans="1:1" x14ac:dyDescent="0.2">
      <c r="A46" s="68"/>
    </row>
    <row r="47" spans="1:1" x14ac:dyDescent="0.2">
      <c r="A47" s="68"/>
    </row>
    <row r="48" spans="1:1" x14ac:dyDescent="0.2">
      <c r="A48" s="68"/>
    </row>
    <row r="49" spans="1:1" x14ac:dyDescent="0.2">
      <c r="A49" s="68"/>
    </row>
    <row r="50" spans="1:1" x14ac:dyDescent="0.2">
      <c r="A50" s="68"/>
    </row>
    <row r="51" spans="1:1" x14ac:dyDescent="0.2">
      <c r="A51" s="68"/>
    </row>
    <row r="52" spans="1:1" x14ac:dyDescent="0.2">
      <c r="A52" s="68"/>
    </row>
    <row r="53" spans="1:1" x14ac:dyDescent="0.2">
      <c r="A53" s="68"/>
    </row>
    <row r="54" spans="1:1" x14ac:dyDescent="0.2">
      <c r="A54" s="68"/>
    </row>
    <row r="55" spans="1:1" x14ac:dyDescent="0.2">
      <c r="A55" s="68"/>
    </row>
    <row r="56" spans="1:1" x14ac:dyDescent="0.2">
      <c r="A56" s="68"/>
    </row>
    <row r="57" spans="1:1" x14ac:dyDescent="0.2">
      <c r="A57" s="68"/>
    </row>
    <row r="58" spans="1:1" x14ac:dyDescent="0.2">
      <c r="A58" s="68"/>
    </row>
    <row r="61" spans="1:1" x14ac:dyDescent="0.2">
      <c r="A61" s="68"/>
    </row>
    <row r="62" spans="1:1" x14ac:dyDescent="0.2">
      <c r="A62" s="68"/>
    </row>
    <row r="63" spans="1:1" x14ac:dyDescent="0.2">
      <c r="A63" s="68"/>
    </row>
    <row r="64" spans="1:1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</sheetData>
  <mergeCells count="1">
    <mergeCell ref="B3:I3"/>
  </mergeCells>
  <pageMargins left="0.74803149606299213" right="0.74803149606299213" top="0.98425196850393704" bottom="0.98425196850393704" header="0.51181102362204722" footer="0.51181102362204722"/>
  <pageSetup paperSize="8" fitToHeight="3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59999389629810485"/>
  </sheetPr>
  <dimension ref="A1:E55"/>
  <sheetViews>
    <sheetView showGridLines="0" workbookViewId="0">
      <selection activeCell="F1" sqref="F1"/>
    </sheetView>
  </sheetViews>
  <sheetFormatPr defaultRowHeight="12.75" x14ac:dyDescent="0.2"/>
  <cols>
    <col min="1" max="1" width="9.140625" style="108"/>
    <col min="2" max="2" width="30.7109375" style="108" customWidth="1"/>
    <col min="3" max="3" width="24.7109375" style="108" customWidth="1"/>
    <col min="4" max="4" width="9.140625" style="108"/>
    <col min="5" max="5" width="6.5703125" style="108" customWidth="1"/>
    <col min="6" max="16384" width="9.140625" style="108"/>
  </cols>
  <sheetData>
    <row r="1" spans="1:5" ht="15" customHeight="1" x14ac:dyDescent="0.25">
      <c r="A1" s="96" t="s">
        <v>520</v>
      </c>
      <c r="B1" s="106"/>
      <c r="C1" s="96"/>
      <c r="D1" s="107"/>
      <c r="E1" s="107"/>
    </row>
    <row r="2" spans="1:5" ht="15" customHeight="1" x14ac:dyDescent="0.25">
      <c r="A2" s="96"/>
      <c r="B2" s="106" t="s">
        <v>360</v>
      </c>
      <c r="C2" s="96"/>
      <c r="D2" s="109"/>
      <c r="E2" s="110"/>
    </row>
    <row r="3" spans="1:5" ht="15" customHeight="1" x14ac:dyDescent="0.2">
      <c r="D3" s="111"/>
      <c r="E3" s="112"/>
    </row>
    <row r="4" spans="1:5" ht="15" customHeight="1" thickBot="1" x14ac:dyDescent="0.25">
      <c r="A4" s="113"/>
      <c r="B4" s="459" t="s">
        <v>161</v>
      </c>
      <c r="C4" s="460" t="s">
        <v>320</v>
      </c>
      <c r="D4" s="114"/>
      <c r="E4" s="115"/>
    </row>
    <row r="5" spans="1:5" ht="6" customHeight="1" thickTop="1" x14ac:dyDescent="0.2">
      <c r="A5" s="116"/>
      <c r="B5" s="116"/>
      <c r="C5" s="116"/>
      <c r="D5" s="114"/>
      <c r="E5" s="115"/>
    </row>
    <row r="6" spans="1:5" ht="12.75" customHeight="1" x14ac:dyDescent="0.2">
      <c r="A6" s="117">
        <v>1</v>
      </c>
      <c r="B6" s="118" t="s">
        <v>88</v>
      </c>
      <c r="C6" s="541">
        <v>44241.672225952148</v>
      </c>
      <c r="D6" s="119"/>
      <c r="E6" s="120"/>
    </row>
    <row r="7" spans="1:5" ht="12.75" customHeight="1" x14ac:dyDescent="0.2">
      <c r="A7" s="117">
        <v>2</v>
      </c>
      <c r="B7" s="118" t="s">
        <v>82</v>
      </c>
      <c r="C7" s="541">
        <v>18105.671283721924</v>
      </c>
      <c r="D7" s="119"/>
      <c r="E7" s="120"/>
    </row>
    <row r="8" spans="1:5" ht="12.75" customHeight="1" x14ac:dyDescent="0.2">
      <c r="A8" s="117">
        <v>3</v>
      </c>
      <c r="B8" s="118" t="s">
        <v>142</v>
      </c>
      <c r="C8" s="541">
        <v>16674.536149978638</v>
      </c>
      <c r="D8" s="119"/>
      <c r="E8" s="120"/>
    </row>
    <row r="9" spans="1:5" ht="12.75" customHeight="1" x14ac:dyDescent="0.2">
      <c r="A9" s="117">
        <v>4</v>
      </c>
      <c r="B9" s="118" t="s">
        <v>61</v>
      </c>
      <c r="C9" s="541">
        <v>15940.922431945801</v>
      </c>
      <c r="D9" s="119"/>
      <c r="E9" s="120"/>
    </row>
    <row r="10" spans="1:5" ht="12.75" customHeight="1" x14ac:dyDescent="0.2">
      <c r="A10" s="117">
        <v>5</v>
      </c>
      <c r="B10" s="118" t="s">
        <v>146</v>
      </c>
      <c r="C10" s="541">
        <v>15599.835718154907</v>
      </c>
      <c r="D10" s="119"/>
      <c r="E10" s="120"/>
    </row>
    <row r="11" spans="1:5" ht="12.75" customHeight="1" x14ac:dyDescent="0.2">
      <c r="A11" s="117">
        <v>6</v>
      </c>
      <c r="B11" s="118" t="s">
        <v>116</v>
      </c>
      <c r="C11" s="541">
        <v>13682.978065490723</v>
      </c>
      <c r="D11" s="119"/>
      <c r="E11" s="120"/>
    </row>
    <row r="12" spans="1:5" ht="12.75" customHeight="1" x14ac:dyDescent="0.2">
      <c r="A12" s="117">
        <v>7</v>
      </c>
      <c r="B12" s="118" t="s">
        <v>123</v>
      </c>
      <c r="C12" s="541">
        <v>13443.796743392944</v>
      </c>
      <c r="D12" s="119"/>
      <c r="E12" s="120"/>
    </row>
    <row r="13" spans="1:5" ht="12.75" customHeight="1" x14ac:dyDescent="0.2">
      <c r="A13" s="117">
        <v>8</v>
      </c>
      <c r="B13" s="118" t="s">
        <v>165</v>
      </c>
      <c r="C13" s="541">
        <v>13192.588623046875</v>
      </c>
      <c r="D13" s="119"/>
      <c r="E13" s="120"/>
    </row>
    <row r="14" spans="1:5" ht="12.75" customHeight="1" x14ac:dyDescent="0.2">
      <c r="A14" s="117">
        <v>9</v>
      </c>
      <c r="B14" s="118" t="s">
        <v>103</v>
      </c>
      <c r="C14" s="541">
        <v>12367.024950027466</v>
      </c>
      <c r="D14" s="119"/>
      <c r="E14" s="120"/>
    </row>
    <row r="15" spans="1:5" ht="12.75" customHeight="1" x14ac:dyDescent="0.2">
      <c r="A15" s="117">
        <v>10</v>
      </c>
      <c r="B15" s="118" t="s">
        <v>137</v>
      </c>
      <c r="C15" s="541">
        <v>12146.853256225586</v>
      </c>
      <c r="D15" s="119"/>
      <c r="E15" s="120"/>
    </row>
    <row r="16" spans="1:5" ht="12.75" customHeight="1" x14ac:dyDescent="0.2">
      <c r="A16" s="117">
        <v>11</v>
      </c>
      <c r="B16" s="118" t="s">
        <v>162</v>
      </c>
      <c r="C16" s="541">
        <v>11060.419311523438</v>
      </c>
      <c r="D16" s="119"/>
      <c r="E16" s="120"/>
    </row>
    <row r="17" spans="1:5" ht="12.75" customHeight="1" x14ac:dyDescent="0.2">
      <c r="A17" s="117">
        <v>12</v>
      </c>
      <c r="B17" s="118" t="s">
        <v>94</v>
      </c>
      <c r="C17" s="541">
        <v>10407.039525985718</v>
      </c>
      <c r="D17" s="119"/>
      <c r="E17" s="120"/>
    </row>
    <row r="18" spans="1:5" ht="12.75" customHeight="1" x14ac:dyDescent="0.2">
      <c r="A18" s="117">
        <v>13</v>
      </c>
      <c r="B18" s="118" t="s">
        <v>126</v>
      </c>
      <c r="C18" s="541">
        <v>10009.765213012695</v>
      </c>
      <c r="D18" s="119"/>
      <c r="E18" s="120"/>
    </row>
    <row r="19" spans="1:5" ht="12.75" customHeight="1" x14ac:dyDescent="0.2">
      <c r="A19" s="117">
        <v>14</v>
      </c>
      <c r="B19" s="118" t="s">
        <v>107</v>
      </c>
      <c r="C19" s="541">
        <v>9980.2448749542236</v>
      </c>
      <c r="D19" s="119"/>
      <c r="E19" s="120"/>
    </row>
    <row r="20" spans="1:5" ht="12.75" customHeight="1" x14ac:dyDescent="0.2">
      <c r="A20" s="117">
        <v>15</v>
      </c>
      <c r="B20" s="118" t="s">
        <v>167</v>
      </c>
      <c r="C20" s="541">
        <v>9204.925329208374</v>
      </c>
      <c r="D20" s="119"/>
      <c r="E20" s="120"/>
    </row>
    <row r="21" spans="1:5" ht="12.75" customHeight="1" x14ac:dyDescent="0.2">
      <c r="A21" s="117">
        <v>16</v>
      </c>
      <c r="B21" s="118" t="s">
        <v>164</v>
      </c>
      <c r="C21" s="541">
        <v>9184.5813694000244</v>
      </c>
      <c r="D21" s="119"/>
      <c r="E21" s="120"/>
    </row>
    <row r="22" spans="1:5" ht="12.75" customHeight="1" x14ac:dyDescent="0.2">
      <c r="A22" s="117">
        <v>17</v>
      </c>
      <c r="B22" s="118" t="s">
        <v>80</v>
      </c>
      <c r="C22" s="541">
        <v>9052.5773448944092</v>
      </c>
      <c r="D22" s="119"/>
      <c r="E22" s="120"/>
    </row>
    <row r="23" spans="1:5" ht="12.75" customHeight="1" x14ac:dyDescent="0.2">
      <c r="A23" s="117">
        <v>18</v>
      </c>
      <c r="B23" s="118" t="s">
        <v>86</v>
      </c>
      <c r="C23" s="541">
        <v>8138.4221115112305</v>
      </c>
      <c r="D23" s="119"/>
      <c r="E23" s="120"/>
    </row>
    <row r="24" spans="1:5" ht="12.75" customHeight="1" x14ac:dyDescent="0.2">
      <c r="A24" s="117">
        <v>19</v>
      </c>
      <c r="B24" s="118" t="s">
        <v>135</v>
      </c>
      <c r="C24" s="541">
        <v>7711.7104759216309</v>
      </c>
      <c r="D24" s="119"/>
      <c r="E24" s="120"/>
    </row>
    <row r="25" spans="1:5" ht="12.75" customHeight="1" x14ac:dyDescent="0.2">
      <c r="A25" s="117">
        <v>20</v>
      </c>
      <c r="B25" s="118" t="s">
        <v>113</v>
      </c>
      <c r="C25" s="541">
        <v>7607.9120388031006</v>
      </c>
      <c r="D25" s="119"/>
      <c r="E25" s="120"/>
    </row>
    <row r="26" spans="1:5" ht="12.75" customHeight="1" x14ac:dyDescent="0.2">
      <c r="A26" s="117">
        <v>21</v>
      </c>
      <c r="B26" s="118" t="s">
        <v>95</v>
      </c>
      <c r="C26" s="541">
        <v>7508.9276084899902</v>
      </c>
      <c r="D26" s="119"/>
      <c r="E26" s="120"/>
    </row>
    <row r="27" spans="1:5" ht="12.75" customHeight="1" x14ac:dyDescent="0.2">
      <c r="A27" s="117">
        <v>22</v>
      </c>
      <c r="B27" s="118" t="s">
        <v>163</v>
      </c>
      <c r="C27" s="541">
        <v>7316.6763534545898</v>
      </c>
      <c r="D27" s="119"/>
      <c r="E27" s="120"/>
    </row>
    <row r="28" spans="1:5" ht="12.75" customHeight="1" x14ac:dyDescent="0.2">
      <c r="A28" s="117">
        <v>23</v>
      </c>
      <c r="B28" s="118" t="s">
        <v>358</v>
      </c>
      <c r="C28" s="541">
        <v>6816.5158386230469</v>
      </c>
      <c r="D28" s="119"/>
      <c r="E28" s="120"/>
    </row>
    <row r="29" spans="1:5" ht="12.75" customHeight="1" x14ac:dyDescent="0.2">
      <c r="A29" s="117">
        <v>24</v>
      </c>
      <c r="B29" s="118" t="s">
        <v>168</v>
      </c>
      <c r="C29" s="541">
        <v>6588.1904830932617</v>
      </c>
      <c r="D29" s="119"/>
      <c r="E29" s="120"/>
    </row>
    <row r="30" spans="1:5" ht="12.75" customHeight="1" x14ac:dyDescent="0.2">
      <c r="A30" s="117">
        <v>25</v>
      </c>
      <c r="B30" s="118" t="s">
        <v>68</v>
      </c>
      <c r="C30" s="541">
        <v>5973.1384658813477</v>
      </c>
      <c r="D30" s="119"/>
      <c r="E30" s="120"/>
    </row>
    <row r="31" spans="1:5" ht="12.75" customHeight="1" x14ac:dyDescent="0.2">
      <c r="A31" s="117">
        <v>26</v>
      </c>
      <c r="B31" s="118" t="s">
        <v>169</v>
      </c>
      <c r="C31" s="541">
        <v>5716.9171562194824</v>
      </c>
      <c r="D31" s="119"/>
      <c r="E31" s="120"/>
    </row>
    <row r="32" spans="1:5" ht="12.75" customHeight="1" x14ac:dyDescent="0.2">
      <c r="A32" s="117">
        <v>27</v>
      </c>
      <c r="B32" s="118" t="s">
        <v>55</v>
      </c>
      <c r="C32" s="541">
        <v>5037.0380935668945</v>
      </c>
      <c r="D32" s="119"/>
      <c r="E32" s="120"/>
    </row>
    <row r="33" spans="1:5" ht="12.75" customHeight="1" x14ac:dyDescent="0.2">
      <c r="A33" s="117">
        <v>28</v>
      </c>
      <c r="B33" s="118" t="s">
        <v>70</v>
      </c>
      <c r="C33" s="541">
        <v>4410.1180801391602</v>
      </c>
      <c r="D33" s="119"/>
      <c r="E33" s="120"/>
    </row>
    <row r="34" spans="1:5" ht="12.75" customHeight="1" x14ac:dyDescent="0.2">
      <c r="A34" s="117">
        <v>29</v>
      </c>
      <c r="B34" s="118" t="s">
        <v>122</v>
      </c>
      <c r="C34" s="541">
        <v>3978.9609336853027</v>
      </c>
      <c r="D34" s="119"/>
      <c r="E34" s="120"/>
    </row>
    <row r="35" spans="1:5" ht="12.75" customHeight="1" x14ac:dyDescent="0.2">
      <c r="A35" s="117">
        <v>30</v>
      </c>
      <c r="B35" s="118" t="s">
        <v>99</v>
      </c>
      <c r="C35" s="541">
        <v>3963.815559387207</v>
      </c>
      <c r="D35" s="119"/>
      <c r="E35" s="120"/>
    </row>
    <row r="36" spans="1:5" ht="12.75" customHeight="1" x14ac:dyDescent="0.2">
      <c r="A36" s="117">
        <v>31</v>
      </c>
      <c r="B36" s="118" t="s">
        <v>171</v>
      </c>
      <c r="C36" s="541">
        <v>3352.1949138641357</v>
      </c>
      <c r="D36" s="119"/>
      <c r="E36" s="120"/>
    </row>
    <row r="37" spans="1:5" ht="12.75" customHeight="1" x14ac:dyDescent="0.2">
      <c r="A37" s="117">
        <v>32</v>
      </c>
      <c r="B37" s="118" t="s">
        <v>131</v>
      </c>
      <c r="C37" s="541">
        <v>3239.2261810302734</v>
      </c>
      <c r="D37" s="119"/>
      <c r="E37" s="120"/>
    </row>
    <row r="38" spans="1:5" ht="12.75" customHeight="1" x14ac:dyDescent="0.2">
      <c r="A38" s="117">
        <v>33</v>
      </c>
      <c r="B38" s="118" t="s">
        <v>173</v>
      </c>
      <c r="C38" s="541">
        <v>3236.5278053283691</v>
      </c>
      <c r="D38" s="119"/>
      <c r="E38" s="120"/>
    </row>
    <row r="39" spans="1:5" ht="12.75" customHeight="1" x14ac:dyDescent="0.2">
      <c r="A39" s="117">
        <v>34</v>
      </c>
      <c r="B39" s="118" t="s">
        <v>359</v>
      </c>
      <c r="C39" s="541">
        <v>3225.5416564941406</v>
      </c>
      <c r="D39" s="119"/>
      <c r="E39" s="120"/>
    </row>
    <row r="40" spans="1:5" ht="12.75" customHeight="1" x14ac:dyDescent="0.2">
      <c r="A40" s="117">
        <v>35</v>
      </c>
      <c r="B40" s="118" t="s">
        <v>176</v>
      </c>
      <c r="C40" s="541">
        <v>3189.6795768737793</v>
      </c>
      <c r="D40" s="119"/>
      <c r="E40" s="120"/>
    </row>
    <row r="41" spans="1:5" ht="12.75" customHeight="1" x14ac:dyDescent="0.2">
      <c r="A41" s="117">
        <v>36</v>
      </c>
      <c r="B41" s="118" t="s">
        <v>84</v>
      </c>
      <c r="C41" s="541">
        <v>3170.7022972106934</v>
      </c>
      <c r="D41" s="119"/>
      <c r="E41" s="120"/>
    </row>
    <row r="42" spans="1:5" ht="12.75" customHeight="1" x14ac:dyDescent="0.2">
      <c r="A42" s="117">
        <v>37</v>
      </c>
      <c r="B42" s="118" t="s">
        <v>59</v>
      </c>
      <c r="C42" s="541">
        <v>3087.5633850097656</v>
      </c>
      <c r="D42" s="119"/>
      <c r="E42" s="120"/>
    </row>
    <row r="43" spans="1:5" ht="12.75" customHeight="1" x14ac:dyDescent="0.2">
      <c r="A43" s="117">
        <v>38</v>
      </c>
      <c r="B43" s="118" t="s">
        <v>128</v>
      </c>
      <c r="C43" s="541">
        <v>3011.202579498291</v>
      </c>
      <c r="D43" s="119"/>
      <c r="E43" s="120"/>
    </row>
    <row r="44" spans="1:5" ht="12.75" customHeight="1" x14ac:dyDescent="0.2">
      <c r="A44" s="117">
        <v>39</v>
      </c>
      <c r="B44" s="118" t="s">
        <v>172</v>
      </c>
      <c r="C44" s="541">
        <v>2965.5509166717529</v>
      </c>
      <c r="D44" s="119"/>
      <c r="E44" s="120"/>
    </row>
    <row r="45" spans="1:5" ht="12.75" customHeight="1" x14ac:dyDescent="0.2">
      <c r="A45" s="117">
        <v>40</v>
      </c>
      <c r="B45" s="118" t="s">
        <v>174</v>
      </c>
      <c r="C45" s="541">
        <v>2916.3212394714355</v>
      </c>
      <c r="D45" s="119"/>
      <c r="E45" s="120"/>
    </row>
    <row r="46" spans="1:5" ht="12.75" customHeight="1" x14ac:dyDescent="0.2">
      <c r="A46" s="117">
        <v>41</v>
      </c>
      <c r="B46" s="118" t="s">
        <v>170</v>
      </c>
      <c r="C46" s="541">
        <v>2750.9779853820801</v>
      </c>
      <c r="D46" s="119"/>
      <c r="E46" s="120"/>
    </row>
    <row r="47" spans="1:5" ht="12.75" customHeight="1" x14ac:dyDescent="0.2">
      <c r="A47" s="117">
        <v>42</v>
      </c>
      <c r="B47" s="118" t="s">
        <v>93</v>
      </c>
      <c r="C47" s="541">
        <v>2466.0002746582031</v>
      </c>
      <c r="D47" s="119"/>
      <c r="E47" s="120"/>
    </row>
    <row r="48" spans="1:5" ht="12.75" customHeight="1" x14ac:dyDescent="0.2">
      <c r="A48" s="117">
        <v>43</v>
      </c>
      <c r="B48" s="118" t="s">
        <v>132</v>
      </c>
      <c r="C48" s="541">
        <v>2429.5508918762207</v>
      </c>
      <c r="D48" s="119"/>
      <c r="E48" s="120"/>
    </row>
    <row r="49" spans="1:5" ht="12.75" customHeight="1" x14ac:dyDescent="0.2">
      <c r="A49" s="117">
        <v>44</v>
      </c>
      <c r="B49" s="118" t="s">
        <v>56</v>
      </c>
      <c r="C49" s="541">
        <v>2408.2307147979736</v>
      </c>
      <c r="D49" s="119"/>
      <c r="E49" s="120"/>
    </row>
    <row r="50" spans="1:5" ht="12.75" customHeight="1" x14ac:dyDescent="0.2">
      <c r="A50" s="117">
        <v>45</v>
      </c>
      <c r="B50" s="118" t="s">
        <v>251</v>
      </c>
      <c r="C50" s="541">
        <v>2129.2344741821289</v>
      </c>
      <c r="D50" s="119"/>
      <c r="E50" s="120"/>
    </row>
    <row r="51" spans="1:5" ht="12.75" customHeight="1" x14ac:dyDescent="0.2">
      <c r="A51" s="117">
        <v>46</v>
      </c>
      <c r="B51" s="118" t="s">
        <v>120</v>
      </c>
      <c r="C51" s="541">
        <v>1967.0729942321777</v>
      </c>
      <c r="D51" s="119"/>
      <c r="E51" s="120"/>
    </row>
    <row r="52" spans="1:5" ht="12.75" customHeight="1" x14ac:dyDescent="0.2">
      <c r="A52" s="117">
        <v>47</v>
      </c>
      <c r="B52" s="118" t="s">
        <v>72</v>
      </c>
      <c r="C52" s="541">
        <v>1831.2359466552734</v>
      </c>
      <c r="D52" s="119"/>
      <c r="E52" s="120"/>
    </row>
    <row r="53" spans="1:5" ht="12.75" customHeight="1" x14ac:dyDescent="0.2">
      <c r="A53" s="117">
        <v>48</v>
      </c>
      <c r="B53" s="118" t="s">
        <v>139</v>
      </c>
      <c r="C53" s="541">
        <v>1734.8829956054688</v>
      </c>
      <c r="D53" s="119"/>
      <c r="E53" s="120"/>
    </row>
    <row r="54" spans="1:5" ht="12.75" customHeight="1" x14ac:dyDescent="0.2">
      <c r="A54" s="117">
        <v>49</v>
      </c>
      <c r="B54" s="118" t="s">
        <v>141</v>
      </c>
      <c r="C54" s="541">
        <v>1706.6685485839844</v>
      </c>
      <c r="D54" s="121"/>
      <c r="E54" s="122"/>
    </row>
    <row r="55" spans="1:5" ht="12.75" customHeight="1" x14ac:dyDescent="0.2">
      <c r="A55" s="117">
        <v>50</v>
      </c>
      <c r="B55" s="118" t="s">
        <v>166</v>
      </c>
      <c r="C55" s="541">
        <v>1664.7586059570313</v>
      </c>
      <c r="D55" s="123"/>
      <c r="E55" s="123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59999389629810485"/>
  </sheetPr>
  <dimension ref="A1:D55"/>
  <sheetViews>
    <sheetView showGridLines="0" workbookViewId="0">
      <selection activeCell="F1" sqref="F1"/>
    </sheetView>
  </sheetViews>
  <sheetFormatPr defaultRowHeight="12.75" x14ac:dyDescent="0.2"/>
  <cols>
    <col min="1" max="1" width="9.140625" style="108"/>
    <col min="2" max="2" width="30.7109375" style="108" customWidth="1"/>
    <col min="3" max="3" width="24.7109375" style="108" customWidth="1"/>
    <col min="4" max="4" width="9.140625" style="108"/>
    <col min="5" max="5" width="6.7109375" style="108" customWidth="1"/>
    <col min="6" max="16384" width="9.140625" style="108"/>
  </cols>
  <sheetData>
    <row r="1" spans="1:4" ht="15" customHeight="1" x14ac:dyDescent="0.25">
      <c r="A1" s="96" t="s">
        <v>521</v>
      </c>
      <c r="B1" s="106"/>
      <c r="C1" s="96"/>
      <c r="D1" s="107"/>
    </row>
    <row r="2" spans="1:4" ht="15" customHeight="1" x14ac:dyDescent="0.25">
      <c r="A2" s="96"/>
      <c r="B2" s="106" t="s">
        <v>362</v>
      </c>
      <c r="C2" s="96"/>
      <c r="D2" s="109"/>
    </row>
    <row r="3" spans="1:4" ht="15" customHeight="1" x14ac:dyDescent="0.2">
      <c r="D3" s="111"/>
    </row>
    <row r="4" spans="1:4" ht="15" customHeight="1" thickBot="1" x14ac:dyDescent="0.25">
      <c r="A4" s="113"/>
      <c r="B4" s="459" t="s">
        <v>161</v>
      </c>
      <c r="C4" s="460" t="s">
        <v>321</v>
      </c>
      <c r="D4" s="114"/>
    </row>
    <row r="5" spans="1:4" ht="6" customHeight="1" thickTop="1" x14ac:dyDescent="0.2">
      <c r="A5" s="116"/>
      <c r="B5" s="116"/>
      <c r="C5" s="116"/>
      <c r="D5" s="114"/>
    </row>
    <row r="6" spans="1:4" ht="12.75" customHeight="1" x14ac:dyDescent="0.2">
      <c r="A6" s="117">
        <v>1</v>
      </c>
      <c r="B6" s="124" t="s">
        <v>142</v>
      </c>
      <c r="C6" s="541">
        <v>12579.249462127686</v>
      </c>
      <c r="D6" s="119"/>
    </row>
    <row r="7" spans="1:4" ht="12.75" customHeight="1" x14ac:dyDescent="0.2">
      <c r="A7" s="117">
        <v>2</v>
      </c>
      <c r="B7" s="124" t="s">
        <v>162</v>
      </c>
      <c r="C7" s="541">
        <v>10905.950904846191</v>
      </c>
      <c r="D7" s="119"/>
    </row>
    <row r="8" spans="1:4" ht="12.75" customHeight="1" x14ac:dyDescent="0.2">
      <c r="A8" s="117">
        <v>3</v>
      </c>
      <c r="B8" s="124" t="s">
        <v>82</v>
      </c>
      <c r="C8" s="541">
        <v>10099.403177261353</v>
      </c>
      <c r="D8" s="119"/>
    </row>
    <row r="9" spans="1:4" ht="12.75" customHeight="1" x14ac:dyDescent="0.2">
      <c r="A9" s="117">
        <v>4</v>
      </c>
      <c r="B9" s="124" t="s">
        <v>116</v>
      </c>
      <c r="C9" s="541">
        <v>9611.5629596710205</v>
      </c>
      <c r="D9" s="119"/>
    </row>
    <row r="10" spans="1:4" ht="12.75" customHeight="1" x14ac:dyDescent="0.2">
      <c r="A10" s="117">
        <v>5</v>
      </c>
      <c r="B10" s="124" t="s">
        <v>126</v>
      </c>
      <c r="C10" s="541">
        <v>9041.5061874389648</v>
      </c>
      <c r="D10" s="119"/>
    </row>
    <row r="11" spans="1:4" ht="12.75" customHeight="1" x14ac:dyDescent="0.2">
      <c r="A11" s="117">
        <v>6</v>
      </c>
      <c r="B11" s="124" t="s">
        <v>131</v>
      </c>
      <c r="C11" s="541">
        <v>7027.319450378418</v>
      </c>
      <c r="D11" s="119"/>
    </row>
    <row r="12" spans="1:4" ht="12.75" customHeight="1" x14ac:dyDescent="0.2">
      <c r="A12" s="117">
        <v>7</v>
      </c>
      <c r="B12" s="124" t="s">
        <v>88</v>
      </c>
      <c r="C12" s="541">
        <v>5666.8392534852028</v>
      </c>
      <c r="D12" s="119"/>
    </row>
    <row r="13" spans="1:4" ht="12.75" customHeight="1" x14ac:dyDescent="0.2">
      <c r="A13" s="117">
        <v>8</v>
      </c>
      <c r="B13" s="124" t="s">
        <v>165</v>
      </c>
      <c r="C13" s="541">
        <v>2190.0057656764984</v>
      </c>
      <c r="D13" s="119"/>
    </row>
    <row r="14" spans="1:4" ht="12.75" customHeight="1" x14ac:dyDescent="0.2">
      <c r="A14" s="117">
        <v>9</v>
      </c>
      <c r="B14" s="124" t="s">
        <v>119</v>
      </c>
      <c r="C14" s="541">
        <v>1913.9189910888672</v>
      </c>
      <c r="D14" s="119"/>
    </row>
    <row r="15" spans="1:4" ht="12.75" customHeight="1" x14ac:dyDescent="0.2">
      <c r="A15" s="117">
        <v>10</v>
      </c>
      <c r="B15" s="124" t="s">
        <v>122</v>
      </c>
      <c r="C15" s="541">
        <v>1879.8652448654175</v>
      </c>
      <c r="D15" s="119"/>
    </row>
    <row r="16" spans="1:4" ht="12.75" customHeight="1" x14ac:dyDescent="0.2">
      <c r="A16" s="117">
        <v>11</v>
      </c>
      <c r="B16" s="124" t="s">
        <v>352</v>
      </c>
      <c r="C16" s="541">
        <v>1569.4022331237793</v>
      </c>
      <c r="D16" s="119"/>
    </row>
    <row r="17" spans="1:4" ht="12.75" customHeight="1" x14ac:dyDescent="0.2">
      <c r="A17" s="117">
        <v>12</v>
      </c>
      <c r="B17" s="124" t="s">
        <v>169</v>
      </c>
      <c r="C17" s="541">
        <v>1418.7681407928467</v>
      </c>
      <c r="D17" s="119"/>
    </row>
    <row r="18" spans="1:4" ht="12.75" customHeight="1" x14ac:dyDescent="0.2">
      <c r="A18" s="117">
        <v>13</v>
      </c>
      <c r="B18" s="124" t="s">
        <v>94</v>
      </c>
      <c r="C18" s="541">
        <v>1153.5414008721709</v>
      </c>
      <c r="D18" s="119"/>
    </row>
    <row r="19" spans="1:4" ht="12.75" customHeight="1" x14ac:dyDescent="0.2">
      <c r="A19" s="117">
        <v>14</v>
      </c>
      <c r="B19" s="124" t="s">
        <v>113</v>
      </c>
      <c r="C19" s="541">
        <v>1120.6009204387665</v>
      </c>
      <c r="D19" s="119"/>
    </row>
    <row r="20" spans="1:4" ht="12.75" customHeight="1" x14ac:dyDescent="0.2">
      <c r="A20" s="117">
        <v>15</v>
      </c>
      <c r="B20" s="124" t="s">
        <v>120</v>
      </c>
      <c r="C20" s="541">
        <v>1059.1200752258301</v>
      </c>
      <c r="D20" s="119"/>
    </row>
    <row r="21" spans="1:4" ht="12.75" customHeight="1" x14ac:dyDescent="0.2">
      <c r="A21" s="117">
        <v>16</v>
      </c>
      <c r="B21" s="124" t="s">
        <v>251</v>
      </c>
      <c r="C21" s="541">
        <v>806.00583839416504</v>
      </c>
      <c r="D21" s="119"/>
    </row>
    <row r="22" spans="1:4" ht="12.75" customHeight="1" x14ac:dyDescent="0.2">
      <c r="A22" s="117">
        <v>17</v>
      </c>
      <c r="B22" s="124" t="s">
        <v>95</v>
      </c>
      <c r="C22" s="541">
        <v>770.45608508586884</v>
      </c>
      <c r="D22" s="119"/>
    </row>
    <row r="23" spans="1:4" ht="12.75" customHeight="1" x14ac:dyDescent="0.2">
      <c r="A23" s="117">
        <v>18</v>
      </c>
      <c r="B23" s="124" t="s">
        <v>163</v>
      </c>
      <c r="C23" s="541">
        <v>722.5072021484375</v>
      </c>
      <c r="D23" s="119"/>
    </row>
    <row r="24" spans="1:4" ht="12.75" customHeight="1" x14ac:dyDescent="0.2">
      <c r="A24" s="117">
        <v>19</v>
      </c>
      <c r="B24" s="124" t="s">
        <v>146</v>
      </c>
      <c r="C24" s="541">
        <v>720.45128321647644</v>
      </c>
      <c r="D24" s="119"/>
    </row>
    <row r="25" spans="1:4" ht="12.75" customHeight="1" x14ac:dyDescent="0.2">
      <c r="A25" s="117">
        <v>20</v>
      </c>
      <c r="B25" s="124" t="s">
        <v>56</v>
      </c>
      <c r="C25" s="541">
        <v>704.12328052520752</v>
      </c>
      <c r="D25" s="119"/>
    </row>
    <row r="26" spans="1:4" ht="12.75" customHeight="1" x14ac:dyDescent="0.2">
      <c r="A26" s="117">
        <v>21</v>
      </c>
      <c r="B26" s="124" t="s">
        <v>173</v>
      </c>
      <c r="C26" s="541">
        <v>700.89528393745422</v>
      </c>
      <c r="D26" s="119"/>
    </row>
    <row r="27" spans="1:4" ht="12.75" customHeight="1" x14ac:dyDescent="0.2">
      <c r="A27" s="117">
        <v>22</v>
      </c>
      <c r="B27" s="124" t="s">
        <v>61</v>
      </c>
      <c r="C27" s="541">
        <v>692.61858442425728</v>
      </c>
      <c r="D27" s="119"/>
    </row>
    <row r="28" spans="1:4" ht="12.75" customHeight="1" x14ac:dyDescent="0.2">
      <c r="A28" s="117">
        <v>23</v>
      </c>
      <c r="B28" s="124" t="s">
        <v>80</v>
      </c>
      <c r="C28" s="541">
        <v>671.3692923784256</v>
      </c>
      <c r="D28" s="119"/>
    </row>
    <row r="29" spans="1:4" ht="12.75" customHeight="1" x14ac:dyDescent="0.2">
      <c r="A29" s="117">
        <v>24</v>
      </c>
      <c r="B29" s="124" t="s">
        <v>103</v>
      </c>
      <c r="C29" s="541">
        <v>659.24082785844803</v>
      </c>
      <c r="D29" s="119"/>
    </row>
    <row r="30" spans="1:4" ht="12.75" customHeight="1" x14ac:dyDescent="0.2">
      <c r="A30" s="117">
        <v>25</v>
      </c>
      <c r="B30" s="124" t="s">
        <v>72</v>
      </c>
      <c r="C30" s="541">
        <v>573.48575878143311</v>
      </c>
      <c r="D30" s="119"/>
    </row>
    <row r="31" spans="1:4" ht="12.75" customHeight="1" x14ac:dyDescent="0.2">
      <c r="A31" s="117">
        <v>26</v>
      </c>
      <c r="B31" s="124" t="s">
        <v>348</v>
      </c>
      <c r="C31" s="541">
        <v>533.8089599609375</v>
      </c>
      <c r="D31" s="119"/>
    </row>
    <row r="32" spans="1:4" ht="12.75" customHeight="1" x14ac:dyDescent="0.2">
      <c r="A32" s="117">
        <v>27</v>
      </c>
      <c r="B32" s="124" t="s">
        <v>70</v>
      </c>
      <c r="C32" s="541">
        <v>530.68464851379395</v>
      </c>
      <c r="D32" s="119"/>
    </row>
    <row r="33" spans="1:4" ht="12.75" customHeight="1" x14ac:dyDescent="0.2">
      <c r="A33" s="117">
        <v>28</v>
      </c>
      <c r="B33" s="124" t="s">
        <v>68</v>
      </c>
      <c r="C33" s="541">
        <v>477.27338886260986</v>
      </c>
      <c r="D33" s="119"/>
    </row>
    <row r="34" spans="1:4" ht="12.75" customHeight="1" x14ac:dyDescent="0.2">
      <c r="A34" s="117">
        <v>29</v>
      </c>
      <c r="B34" s="124" t="s">
        <v>84</v>
      </c>
      <c r="C34" s="541">
        <v>462.03499507904053</v>
      </c>
      <c r="D34" s="119"/>
    </row>
    <row r="35" spans="1:4" ht="12.75" customHeight="1" x14ac:dyDescent="0.2">
      <c r="A35" s="117">
        <v>30</v>
      </c>
      <c r="B35" s="124" t="s">
        <v>55</v>
      </c>
      <c r="C35" s="541">
        <v>410.47769546508789</v>
      </c>
      <c r="D35" s="119"/>
    </row>
    <row r="36" spans="1:4" ht="12.75" customHeight="1" x14ac:dyDescent="0.2">
      <c r="A36" s="117">
        <v>31</v>
      </c>
      <c r="B36" s="124" t="s">
        <v>149</v>
      </c>
      <c r="C36" s="541">
        <v>369.2960205078125</v>
      </c>
      <c r="D36" s="119"/>
    </row>
    <row r="37" spans="1:4" ht="12.75" customHeight="1" x14ac:dyDescent="0.2">
      <c r="A37" s="117">
        <v>32</v>
      </c>
      <c r="B37" s="124" t="s">
        <v>121</v>
      </c>
      <c r="C37" s="541">
        <v>341.28242111206055</v>
      </c>
      <c r="D37" s="119"/>
    </row>
    <row r="38" spans="1:4" ht="12.75" customHeight="1" x14ac:dyDescent="0.2">
      <c r="A38" s="117">
        <v>33</v>
      </c>
      <c r="B38" s="124" t="s">
        <v>176</v>
      </c>
      <c r="C38" s="541">
        <v>332.55945777893066</v>
      </c>
      <c r="D38" s="119"/>
    </row>
    <row r="39" spans="1:4" ht="12.75" customHeight="1" x14ac:dyDescent="0.2">
      <c r="A39" s="117">
        <v>34</v>
      </c>
      <c r="B39" s="124" t="s">
        <v>141</v>
      </c>
      <c r="C39" s="541">
        <v>309.83032417297363</v>
      </c>
      <c r="D39" s="119"/>
    </row>
    <row r="40" spans="1:4" ht="12.75" customHeight="1" x14ac:dyDescent="0.2">
      <c r="A40" s="117">
        <v>35</v>
      </c>
      <c r="B40" s="124" t="s">
        <v>83</v>
      </c>
      <c r="C40" s="541">
        <v>289.10162353515625</v>
      </c>
      <c r="D40" s="119"/>
    </row>
    <row r="41" spans="1:4" ht="12.75" customHeight="1" x14ac:dyDescent="0.2">
      <c r="A41" s="117">
        <v>36</v>
      </c>
      <c r="B41" s="124" t="s">
        <v>75</v>
      </c>
      <c r="C41" s="541">
        <v>287.17099380493164</v>
      </c>
      <c r="D41" s="119"/>
    </row>
    <row r="42" spans="1:4" ht="12.75" customHeight="1" x14ac:dyDescent="0.2">
      <c r="A42" s="117">
        <v>37</v>
      </c>
      <c r="B42" s="124" t="s">
        <v>154</v>
      </c>
      <c r="C42" s="541">
        <v>285.87206268310547</v>
      </c>
      <c r="D42" s="119"/>
    </row>
    <row r="43" spans="1:4" ht="12.75" customHeight="1" x14ac:dyDescent="0.2">
      <c r="A43" s="117">
        <v>38</v>
      </c>
      <c r="B43" s="124" t="s">
        <v>166</v>
      </c>
      <c r="C43" s="541">
        <v>270.57883453369141</v>
      </c>
      <c r="D43" s="119"/>
    </row>
    <row r="44" spans="1:4" ht="12.75" customHeight="1" x14ac:dyDescent="0.2">
      <c r="A44" s="117">
        <v>39</v>
      </c>
      <c r="B44" s="124" t="s">
        <v>93</v>
      </c>
      <c r="C44" s="541">
        <v>249.78647756576538</v>
      </c>
      <c r="D44" s="119"/>
    </row>
    <row r="45" spans="1:4" ht="12.75" customHeight="1" x14ac:dyDescent="0.2">
      <c r="A45" s="117">
        <v>40</v>
      </c>
      <c r="B45" s="124" t="s">
        <v>175</v>
      </c>
      <c r="C45" s="541">
        <v>230.49661254882813</v>
      </c>
      <c r="D45" s="119"/>
    </row>
    <row r="46" spans="1:4" ht="12.75" customHeight="1" x14ac:dyDescent="0.2">
      <c r="A46" s="117">
        <v>41</v>
      </c>
      <c r="B46" s="124" t="s">
        <v>99</v>
      </c>
      <c r="C46" s="541">
        <v>201.04975342750549</v>
      </c>
      <c r="D46" s="119"/>
    </row>
    <row r="47" spans="1:4" ht="12.75" customHeight="1" x14ac:dyDescent="0.2">
      <c r="A47" s="117">
        <v>42</v>
      </c>
      <c r="B47" s="124" t="s">
        <v>347</v>
      </c>
      <c r="C47" s="541">
        <v>182.2769775390625</v>
      </c>
      <c r="D47" s="119"/>
    </row>
    <row r="48" spans="1:4" ht="12.75" customHeight="1" x14ac:dyDescent="0.2">
      <c r="A48" s="117">
        <v>43</v>
      </c>
      <c r="B48" s="124" t="s">
        <v>59</v>
      </c>
      <c r="C48" s="541">
        <v>175.9972448348999</v>
      </c>
      <c r="D48" s="119"/>
    </row>
    <row r="49" spans="1:4" ht="12.75" customHeight="1" x14ac:dyDescent="0.2">
      <c r="A49" s="117">
        <v>44</v>
      </c>
      <c r="B49" s="124" t="s">
        <v>96</v>
      </c>
      <c r="C49" s="541">
        <v>173.1767578125</v>
      </c>
      <c r="D49" s="119"/>
    </row>
    <row r="50" spans="1:4" ht="12.75" customHeight="1" x14ac:dyDescent="0.2">
      <c r="A50" s="117">
        <v>45</v>
      </c>
      <c r="B50" s="124" t="s">
        <v>342</v>
      </c>
      <c r="C50" s="541">
        <v>173.07301330566406</v>
      </c>
      <c r="D50" s="119"/>
    </row>
    <row r="51" spans="1:4" ht="12.75" customHeight="1" x14ac:dyDescent="0.2">
      <c r="A51" s="117">
        <v>46</v>
      </c>
      <c r="B51" s="124" t="s">
        <v>168</v>
      </c>
      <c r="C51" s="541">
        <v>172.51696336269379</v>
      </c>
      <c r="D51" s="119"/>
    </row>
    <row r="52" spans="1:4" ht="12.75" customHeight="1" x14ac:dyDescent="0.2">
      <c r="A52" s="117">
        <v>47</v>
      </c>
      <c r="B52" s="124" t="s">
        <v>139</v>
      </c>
      <c r="C52" s="541">
        <v>165.4034423828125</v>
      </c>
      <c r="D52" s="119"/>
    </row>
    <row r="53" spans="1:4" ht="12.75" customHeight="1" x14ac:dyDescent="0.2">
      <c r="A53" s="117">
        <v>48</v>
      </c>
      <c r="B53" s="124" t="s">
        <v>358</v>
      </c>
      <c r="C53" s="541">
        <v>162.17810535430908</v>
      </c>
      <c r="D53" s="119"/>
    </row>
    <row r="54" spans="1:4" ht="12.75" customHeight="1" x14ac:dyDescent="0.2">
      <c r="A54" s="117">
        <v>49</v>
      </c>
      <c r="B54" s="124" t="s">
        <v>151</v>
      </c>
      <c r="C54" s="541">
        <v>158.98064893484116</v>
      </c>
      <c r="D54" s="121"/>
    </row>
    <row r="55" spans="1:4" ht="12.75" customHeight="1" x14ac:dyDescent="0.2">
      <c r="A55" s="117">
        <v>50</v>
      </c>
      <c r="B55" s="124" t="s">
        <v>361</v>
      </c>
      <c r="C55" s="541">
        <v>158.10340881347656</v>
      </c>
      <c r="D55" s="123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59999389629810485"/>
  </sheetPr>
  <dimension ref="A1:BC20"/>
  <sheetViews>
    <sheetView showGridLines="0" workbookViewId="0">
      <selection activeCell="H1" sqref="H1"/>
    </sheetView>
  </sheetViews>
  <sheetFormatPr defaultRowHeight="12.75" x14ac:dyDescent="0.2"/>
  <cols>
    <col min="1" max="1" width="36.7109375" style="135" customWidth="1"/>
    <col min="2" max="2" width="12.5703125" style="135" bestFit="1" customWidth="1"/>
    <col min="3" max="3" width="12.28515625" style="135" bestFit="1" customWidth="1"/>
    <col min="4" max="4" width="11.28515625" style="135" bestFit="1" customWidth="1"/>
    <col min="5" max="5" width="11.140625" style="135" bestFit="1" customWidth="1"/>
    <col min="6" max="6" width="10" style="135" bestFit="1" customWidth="1"/>
    <col min="7" max="7" width="13.28515625" style="135" customWidth="1"/>
    <col min="8" max="59" width="12.7109375" style="135" customWidth="1"/>
    <col min="60" max="16384" width="9.140625" style="135"/>
  </cols>
  <sheetData>
    <row r="1" spans="1:55" s="126" customFormat="1" ht="15" customHeight="1" x14ac:dyDescent="0.25">
      <c r="A1" s="125" t="s">
        <v>363</v>
      </c>
    </row>
    <row r="2" spans="1:55" s="128" customFormat="1" ht="15" customHeight="1" x14ac:dyDescent="0.25">
      <c r="A2" s="127"/>
    </row>
    <row r="3" spans="1:55" s="128" customFormat="1" ht="15" customHeight="1" x14ac:dyDescent="0.25">
      <c r="A3" s="129"/>
      <c r="B3" s="690" t="s">
        <v>177</v>
      </c>
      <c r="C3" s="690"/>
      <c r="D3" s="154"/>
      <c r="E3" s="154"/>
      <c r="F3" s="130"/>
    </row>
    <row r="4" spans="1:55" s="128" customFormat="1" ht="6" customHeight="1" x14ac:dyDescent="0.25">
      <c r="A4" s="131"/>
      <c r="B4" s="132"/>
      <c r="C4" s="132"/>
      <c r="D4" s="133"/>
      <c r="E4" s="133"/>
      <c r="F4" s="134"/>
    </row>
    <row r="5" spans="1:55" s="22" customFormat="1" ht="36" customHeight="1" thickBot="1" x14ac:dyDescent="0.25">
      <c r="A5" s="461" t="s">
        <v>178</v>
      </c>
      <c r="B5" s="462" t="s">
        <v>264</v>
      </c>
      <c r="C5" s="462" t="s">
        <v>262</v>
      </c>
      <c r="D5" s="462" t="s">
        <v>182</v>
      </c>
      <c r="E5" s="462" t="s">
        <v>183</v>
      </c>
      <c r="F5" s="462" t="s">
        <v>184</v>
      </c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 t="s">
        <v>186</v>
      </c>
      <c r="BC5" s="3"/>
    </row>
    <row r="6" spans="1:55" s="157" customFormat="1" ht="6" customHeight="1" thickTop="1" x14ac:dyDescent="0.2">
      <c r="A6" s="136"/>
      <c r="B6" s="137"/>
      <c r="C6" s="137"/>
      <c r="D6" s="137"/>
      <c r="E6" s="137"/>
      <c r="F6" s="138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3"/>
    </row>
    <row r="7" spans="1:55" s="158" customFormat="1" ht="19.5" customHeight="1" x14ac:dyDescent="0.3">
      <c r="A7" s="580" t="s">
        <v>39</v>
      </c>
      <c r="B7" s="139"/>
      <c r="C7" s="139"/>
      <c r="D7" s="139"/>
      <c r="E7" s="139"/>
      <c r="F7" s="140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3"/>
    </row>
    <row r="8" spans="1:55" s="157" customFormat="1" ht="3.75" customHeight="1" x14ac:dyDescent="0.2">
      <c r="A8" s="136"/>
      <c r="B8" s="137"/>
      <c r="C8" s="137"/>
      <c r="D8" s="137"/>
      <c r="E8" s="137"/>
      <c r="F8" s="138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</row>
    <row r="9" spans="1:55" x14ac:dyDescent="0.2">
      <c r="A9" s="141" t="s">
        <v>66</v>
      </c>
      <c r="B9" s="159">
        <v>46.619277954099999</v>
      </c>
      <c r="C9" s="159" t="s">
        <v>13</v>
      </c>
      <c r="D9" s="160">
        <v>46.619277954099999</v>
      </c>
      <c r="E9" s="159">
        <v>46.619277954101563</v>
      </c>
      <c r="F9" s="159">
        <v>15.570841789245605</v>
      </c>
    </row>
    <row r="10" spans="1:55" x14ac:dyDescent="0.2">
      <c r="A10" s="141" t="s">
        <v>94</v>
      </c>
      <c r="B10" s="159">
        <v>46.619277954099999</v>
      </c>
      <c r="C10" s="159" t="s">
        <v>13</v>
      </c>
      <c r="D10" s="160">
        <v>46.619277954099999</v>
      </c>
      <c r="E10" s="159">
        <v>46.619277954101563</v>
      </c>
      <c r="F10" s="159">
        <v>5.8274135589599609</v>
      </c>
    </row>
    <row r="11" spans="1:55" s="163" customFormat="1" ht="3.75" customHeight="1" x14ac:dyDescent="0.2">
      <c r="A11" s="143"/>
      <c r="B11" s="161"/>
      <c r="C11" s="161"/>
      <c r="D11" s="162"/>
      <c r="E11" s="161"/>
      <c r="F11" s="161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</row>
    <row r="12" spans="1:55" s="163" customFormat="1" ht="15" customHeight="1" x14ac:dyDescent="0.2">
      <c r="A12" s="463" t="s">
        <v>97</v>
      </c>
      <c r="B12" s="465">
        <v>93.238555908199999</v>
      </c>
      <c r="C12" s="465" t="s">
        <v>13</v>
      </c>
      <c r="D12" s="465">
        <v>93.238555908199999</v>
      </c>
      <c r="E12" s="465" t="s">
        <v>13</v>
      </c>
      <c r="F12" s="465">
        <v>21.398255348205566</v>
      </c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</row>
    <row r="13" spans="1:55" s="163" customFormat="1" ht="6" customHeight="1" x14ac:dyDescent="0.2">
      <c r="A13" s="143"/>
      <c r="B13" s="164"/>
      <c r="C13" s="164"/>
      <c r="D13" s="164"/>
      <c r="E13" s="164"/>
      <c r="F13" s="16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</row>
    <row r="14" spans="1:55" s="166" customFormat="1" ht="19.5" customHeight="1" x14ac:dyDescent="0.3">
      <c r="A14" s="580" t="s">
        <v>185</v>
      </c>
      <c r="B14" s="148"/>
      <c r="C14" s="148"/>
      <c r="D14" s="148"/>
      <c r="E14" s="148"/>
      <c r="F14" s="149"/>
    </row>
    <row r="15" spans="1:55" s="167" customFormat="1" ht="3.75" customHeight="1" x14ac:dyDescent="0.2">
      <c r="A15" s="150"/>
      <c r="B15" s="151"/>
      <c r="C15" s="151"/>
      <c r="D15" s="151"/>
      <c r="E15" s="151"/>
      <c r="F15" s="152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</row>
    <row r="16" spans="1:55" x14ac:dyDescent="0.2">
      <c r="A16" s="141" t="s">
        <v>116</v>
      </c>
      <c r="B16" s="159" t="s">
        <v>13</v>
      </c>
      <c r="C16" s="159">
        <v>46.619277954099999</v>
      </c>
      <c r="D16" s="160">
        <v>46.619277954099999</v>
      </c>
      <c r="E16" s="159">
        <v>46.619277954101563</v>
      </c>
      <c r="F16" s="159">
        <v>20.978675842285156</v>
      </c>
    </row>
    <row r="17" spans="1:55" x14ac:dyDescent="0.2">
      <c r="A17" s="141" t="s">
        <v>117</v>
      </c>
      <c r="B17" s="159" t="s">
        <v>13</v>
      </c>
      <c r="C17" s="159">
        <v>113.647102356</v>
      </c>
      <c r="D17" s="160">
        <v>113.647102356</v>
      </c>
      <c r="E17" s="159">
        <v>113.64710235595703</v>
      </c>
      <c r="F17" s="159">
        <v>136.3935546875</v>
      </c>
    </row>
    <row r="18" spans="1:55" x14ac:dyDescent="0.2">
      <c r="A18" s="141" t="s">
        <v>126</v>
      </c>
      <c r="B18" s="159" t="s">
        <v>13</v>
      </c>
      <c r="C18" s="159">
        <v>46.619277954099999</v>
      </c>
      <c r="D18" s="160">
        <v>46.619277954099999</v>
      </c>
      <c r="E18" s="159">
        <v>46.619277954101563</v>
      </c>
      <c r="F18" s="159">
        <v>59.392967224121094</v>
      </c>
    </row>
    <row r="19" spans="1:55" s="163" customFormat="1" ht="3.75" customHeight="1" x14ac:dyDescent="0.2">
      <c r="A19" s="143"/>
      <c r="B19" s="161"/>
      <c r="C19" s="161"/>
      <c r="D19" s="162"/>
      <c r="E19" s="161"/>
      <c r="F19" s="161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</row>
    <row r="20" spans="1:55" s="163" customFormat="1" ht="15" customHeight="1" x14ac:dyDescent="0.2">
      <c r="A20" s="463" t="s">
        <v>134</v>
      </c>
      <c r="B20" s="465" t="s">
        <v>13</v>
      </c>
      <c r="C20" s="465">
        <v>206.8856582642</v>
      </c>
      <c r="D20" s="465">
        <v>206.8856582642</v>
      </c>
      <c r="E20" s="465" t="s">
        <v>13</v>
      </c>
      <c r="F20" s="465">
        <v>216.76519775390625</v>
      </c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</row>
  </sheetData>
  <mergeCells count="1">
    <mergeCell ref="B3:C3"/>
  </mergeCells>
  <pageMargins left="0.7" right="0.7" top="0.75" bottom="0.75" header="0.3" footer="0.3"/>
  <pageSetup orientation="portrait" horizontalDpi="90" verticalDpi="9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0.59999389629810485"/>
  </sheetPr>
  <dimension ref="A1:BE35"/>
  <sheetViews>
    <sheetView showGridLines="0" workbookViewId="0">
      <selection activeCell="M1" sqref="M1"/>
    </sheetView>
  </sheetViews>
  <sheetFormatPr defaultRowHeight="12.75" x14ac:dyDescent="0.2"/>
  <cols>
    <col min="1" max="1" width="35.85546875" style="180" customWidth="1"/>
    <col min="2" max="2" width="8.5703125" style="180" customWidth="1"/>
    <col min="3" max="3" width="10.42578125" style="180" customWidth="1"/>
    <col min="4" max="6" width="9.7109375" style="180" customWidth="1"/>
    <col min="7" max="7" width="11.140625" style="180" customWidth="1"/>
    <col min="8" max="8" width="10.85546875" style="180" customWidth="1"/>
    <col min="9" max="9" width="9" style="180" customWidth="1"/>
    <col min="10" max="10" width="11.28515625" style="180" bestFit="1" customWidth="1"/>
    <col min="11" max="11" width="11.140625" style="180" bestFit="1" customWidth="1"/>
    <col min="12" max="12" width="10" style="180" bestFit="1" customWidth="1"/>
    <col min="13" max="61" width="12.7109375" style="180" customWidth="1"/>
    <col min="62" max="16384" width="9.140625" style="180"/>
  </cols>
  <sheetData>
    <row r="1" spans="1:57" s="173" customFormat="1" ht="15" customHeight="1" x14ac:dyDescent="0.25">
      <c r="A1" s="125" t="s">
        <v>366</v>
      </c>
    </row>
    <row r="2" spans="1:57" s="174" customFormat="1" ht="15" customHeight="1" x14ac:dyDescent="0.25">
      <c r="A2" s="127"/>
    </row>
    <row r="3" spans="1:57" s="174" customFormat="1" ht="15" customHeight="1" x14ac:dyDescent="0.25">
      <c r="A3" s="129"/>
      <c r="B3" s="690" t="s">
        <v>177</v>
      </c>
      <c r="C3" s="690"/>
      <c r="D3" s="690"/>
      <c r="E3" s="690"/>
      <c r="F3" s="690"/>
      <c r="G3" s="690"/>
      <c r="H3" s="690"/>
      <c r="I3" s="690"/>
      <c r="J3" s="175"/>
      <c r="K3" s="175"/>
      <c r="L3" s="176"/>
    </row>
    <row r="4" spans="1:57" s="174" customFormat="1" ht="6" customHeight="1" x14ac:dyDescent="0.25">
      <c r="A4" s="131"/>
      <c r="B4" s="177"/>
      <c r="C4" s="177"/>
      <c r="D4" s="177"/>
      <c r="E4" s="177"/>
      <c r="F4" s="177"/>
      <c r="G4" s="177"/>
      <c r="H4" s="177"/>
      <c r="I4" s="177"/>
      <c r="J4" s="178"/>
      <c r="K4" s="178"/>
      <c r="L4" s="179"/>
    </row>
    <row r="5" spans="1:57" s="22" customFormat="1" ht="40.5" customHeight="1" thickBot="1" x14ac:dyDescent="0.25">
      <c r="A5" s="461" t="s">
        <v>178</v>
      </c>
      <c r="B5" s="462" t="s">
        <v>179</v>
      </c>
      <c r="C5" s="462" t="s">
        <v>180</v>
      </c>
      <c r="D5" s="462" t="s">
        <v>364</v>
      </c>
      <c r="E5" s="462" t="s">
        <v>415</v>
      </c>
      <c r="F5" s="462" t="s">
        <v>365</v>
      </c>
      <c r="G5" s="462" t="s">
        <v>416</v>
      </c>
      <c r="H5" s="462" t="s">
        <v>417</v>
      </c>
      <c r="I5" s="462" t="s">
        <v>195</v>
      </c>
      <c r="J5" s="462" t="s">
        <v>182</v>
      </c>
      <c r="K5" s="462" t="s">
        <v>183</v>
      </c>
      <c r="L5" s="462" t="s">
        <v>184</v>
      </c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 t="s">
        <v>196</v>
      </c>
      <c r="BE5" s="3"/>
    </row>
    <row r="6" spans="1:57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8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3"/>
    </row>
    <row r="7" spans="1:57" s="158" customFormat="1" ht="19.5" customHeight="1" x14ac:dyDescent="0.3">
      <c r="A7" s="580" t="s">
        <v>39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40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3"/>
    </row>
    <row r="8" spans="1:57" s="157" customFormat="1" ht="3.75" customHeight="1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8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</row>
    <row r="9" spans="1:57" x14ac:dyDescent="0.2">
      <c r="A9" s="141" t="s">
        <v>54</v>
      </c>
      <c r="B9" s="153">
        <v>882.62857055660004</v>
      </c>
      <c r="C9" s="153" t="s">
        <v>13</v>
      </c>
      <c r="D9" s="153" t="s">
        <v>13</v>
      </c>
      <c r="E9" s="153" t="s">
        <v>13</v>
      </c>
      <c r="F9" s="153" t="s">
        <v>13</v>
      </c>
      <c r="G9" s="153" t="s">
        <v>13</v>
      </c>
      <c r="H9" s="153" t="s">
        <v>13</v>
      </c>
      <c r="I9" s="153" t="s">
        <v>13</v>
      </c>
      <c r="J9" s="142">
        <v>882.62857055660004</v>
      </c>
      <c r="K9" s="153">
        <v>570.37750244140625</v>
      </c>
      <c r="L9" s="153">
        <v>302.85601806640625</v>
      </c>
    </row>
    <row r="10" spans="1:57" x14ac:dyDescent="0.2">
      <c r="A10" s="141" t="s">
        <v>55</v>
      </c>
      <c r="B10" s="153">
        <v>1916.1991348266999</v>
      </c>
      <c r="C10" s="153" t="s">
        <v>13</v>
      </c>
      <c r="D10" s="153" t="s">
        <v>13</v>
      </c>
      <c r="E10" s="153">
        <v>2163.5719909668001</v>
      </c>
      <c r="F10" s="153" t="s">
        <v>13</v>
      </c>
      <c r="G10" s="153" t="s">
        <v>13</v>
      </c>
      <c r="H10" s="153" t="s">
        <v>13</v>
      </c>
      <c r="I10" s="153" t="s">
        <v>13</v>
      </c>
      <c r="J10" s="142">
        <v>4079.7711257934998</v>
      </c>
      <c r="K10" s="153">
        <v>1950.917407989502</v>
      </c>
      <c r="L10" s="153">
        <v>353.04167556762695</v>
      </c>
    </row>
    <row r="11" spans="1:57" x14ac:dyDescent="0.2">
      <c r="A11" s="141" t="s">
        <v>56</v>
      </c>
      <c r="B11" s="153" t="s">
        <v>13</v>
      </c>
      <c r="C11" s="153" t="s">
        <v>13</v>
      </c>
      <c r="D11" s="153" t="s">
        <v>13</v>
      </c>
      <c r="E11" s="153" t="s">
        <v>13</v>
      </c>
      <c r="F11" s="153" t="s">
        <v>13</v>
      </c>
      <c r="G11" s="153" t="s">
        <v>13</v>
      </c>
      <c r="H11" s="153">
        <v>542.81329345699999</v>
      </c>
      <c r="I11" s="153" t="s">
        <v>13</v>
      </c>
      <c r="J11" s="142">
        <v>542.81329345699999</v>
      </c>
      <c r="K11" s="153">
        <v>542.81329345703125</v>
      </c>
      <c r="L11" s="153">
        <v>339.25830078125</v>
      </c>
    </row>
    <row r="12" spans="1:57" x14ac:dyDescent="0.2">
      <c r="A12" s="141" t="s">
        <v>57</v>
      </c>
      <c r="B12" s="153">
        <v>2961.6598358154001</v>
      </c>
      <c r="C12" s="153" t="s">
        <v>13</v>
      </c>
      <c r="D12" s="153">
        <v>814.88153076169999</v>
      </c>
      <c r="E12" s="153">
        <v>1793.5409698486001</v>
      </c>
      <c r="F12" s="153" t="s">
        <v>13</v>
      </c>
      <c r="G12" s="153" t="s">
        <v>13</v>
      </c>
      <c r="H12" s="153" t="s">
        <v>13</v>
      </c>
      <c r="I12" s="153" t="s">
        <v>13</v>
      </c>
      <c r="J12" s="142">
        <v>5570.0823364258003</v>
      </c>
      <c r="K12" s="153">
        <v>2490.4773559570313</v>
      </c>
      <c r="L12" s="153">
        <v>205.75734114646912</v>
      </c>
    </row>
    <row r="13" spans="1:57" x14ac:dyDescent="0.2">
      <c r="A13" s="141" t="s">
        <v>58</v>
      </c>
      <c r="B13" s="153">
        <v>258.12643432620001</v>
      </c>
      <c r="C13" s="153" t="s">
        <v>13</v>
      </c>
      <c r="D13" s="153" t="s">
        <v>13</v>
      </c>
      <c r="E13" s="153" t="s">
        <v>13</v>
      </c>
      <c r="F13" s="153" t="s">
        <v>13</v>
      </c>
      <c r="G13" s="153" t="s">
        <v>13</v>
      </c>
      <c r="H13" s="153" t="s">
        <v>13</v>
      </c>
      <c r="I13" s="153" t="s">
        <v>13</v>
      </c>
      <c r="J13" s="142">
        <v>258.12643432620001</v>
      </c>
      <c r="K13" s="153">
        <v>258.12643432617188</v>
      </c>
      <c r="L13" s="153">
        <v>296.32916259765625</v>
      </c>
    </row>
    <row r="14" spans="1:57" x14ac:dyDescent="0.2">
      <c r="A14" s="141" t="s">
        <v>68</v>
      </c>
      <c r="B14" s="153">
        <v>3364.2860336304002</v>
      </c>
      <c r="C14" s="153" t="s">
        <v>13</v>
      </c>
      <c r="D14" s="153" t="s">
        <v>13</v>
      </c>
      <c r="E14" s="153">
        <v>1985.6356811523001</v>
      </c>
      <c r="F14" s="153" t="s">
        <v>13</v>
      </c>
      <c r="G14" s="153" t="s">
        <v>13</v>
      </c>
      <c r="H14" s="153" t="s">
        <v>13</v>
      </c>
      <c r="I14" s="153" t="s">
        <v>13</v>
      </c>
      <c r="J14" s="142">
        <v>5349.9217147827003</v>
      </c>
      <c r="K14" s="153">
        <v>2919.9220314025879</v>
      </c>
      <c r="L14" s="153">
        <v>427.41604804992676</v>
      </c>
    </row>
    <row r="15" spans="1:57" x14ac:dyDescent="0.2">
      <c r="A15" s="141" t="s">
        <v>70</v>
      </c>
      <c r="B15" s="153">
        <v>258.12643432620001</v>
      </c>
      <c r="C15" s="153" t="s">
        <v>13</v>
      </c>
      <c r="D15" s="153" t="s">
        <v>13</v>
      </c>
      <c r="E15" s="153">
        <v>533.80892944339996</v>
      </c>
      <c r="F15" s="153" t="s">
        <v>13</v>
      </c>
      <c r="G15" s="153" t="s">
        <v>13</v>
      </c>
      <c r="H15" s="153" t="s">
        <v>13</v>
      </c>
      <c r="I15" s="153" t="s">
        <v>13</v>
      </c>
      <c r="J15" s="142">
        <v>791.93536376949999</v>
      </c>
      <c r="K15" s="153">
        <v>436.062744140625</v>
      </c>
      <c r="L15" s="153">
        <v>83.284887313842773</v>
      </c>
    </row>
    <row r="16" spans="1:57" x14ac:dyDescent="0.2">
      <c r="A16" s="141" t="s">
        <v>71</v>
      </c>
      <c r="B16" s="153">
        <v>1598.6235427856</v>
      </c>
      <c r="C16" s="153" t="s">
        <v>13</v>
      </c>
      <c r="D16" s="153" t="s">
        <v>13</v>
      </c>
      <c r="E16" s="153">
        <v>355.8726196289</v>
      </c>
      <c r="F16" s="153" t="s">
        <v>13</v>
      </c>
      <c r="G16" s="153" t="s">
        <v>13</v>
      </c>
      <c r="H16" s="153" t="s">
        <v>13</v>
      </c>
      <c r="I16" s="153" t="s">
        <v>13</v>
      </c>
      <c r="J16" s="142">
        <v>1954.4961624145999</v>
      </c>
      <c r="K16" s="153">
        <v>1106.3112983703613</v>
      </c>
      <c r="L16" s="153">
        <v>2128.0862503051758</v>
      </c>
    </row>
    <row r="17" spans="1:57" x14ac:dyDescent="0.2">
      <c r="A17" s="141" t="s">
        <v>245</v>
      </c>
      <c r="B17" s="153" t="s">
        <v>13</v>
      </c>
      <c r="C17" s="153" t="s">
        <v>13</v>
      </c>
      <c r="D17" s="153" t="s">
        <v>13</v>
      </c>
      <c r="E17" s="153">
        <v>177.93630981449999</v>
      </c>
      <c r="F17" s="153" t="s">
        <v>13</v>
      </c>
      <c r="G17" s="153" t="s">
        <v>13</v>
      </c>
      <c r="H17" s="153" t="s">
        <v>13</v>
      </c>
      <c r="I17" s="153" t="s">
        <v>13</v>
      </c>
      <c r="J17" s="142">
        <v>177.93630981449999</v>
      </c>
      <c r="K17" s="153">
        <v>177.93630981445313</v>
      </c>
      <c r="L17" s="153">
        <v>52.847087860107422</v>
      </c>
    </row>
    <row r="18" spans="1:57" x14ac:dyDescent="0.2">
      <c r="A18" s="141" t="s">
        <v>336</v>
      </c>
      <c r="B18" s="153">
        <v>542.81329345699999</v>
      </c>
      <c r="C18" s="153" t="s">
        <v>13</v>
      </c>
      <c r="D18" s="153" t="s">
        <v>13</v>
      </c>
      <c r="E18" s="153" t="s">
        <v>13</v>
      </c>
      <c r="F18" s="153" t="s">
        <v>13</v>
      </c>
      <c r="G18" s="153" t="s">
        <v>13</v>
      </c>
      <c r="H18" s="153" t="s">
        <v>13</v>
      </c>
      <c r="I18" s="153" t="s">
        <v>13</v>
      </c>
      <c r="J18" s="142">
        <v>542.81329345699999</v>
      </c>
      <c r="K18" s="153">
        <v>542.81329345703125</v>
      </c>
      <c r="L18" s="153">
        <v>640.5196533203125</v>
      </c>
    </row>
    <row r="19" spans="1:57" x14ac:dyDescent="0.2">
      <c r="A19" s="141" t="s">
        <v>75</v>
      </c>
      <c r="B19" s="153" t="s">
        <v>13</v>
      </c>
      <c r="C19" s="153" t="s">
        <v>13</v>
      </c>
      <c r="D19" s="153" t="s">
        <v>13</v>
      </c>
      <c r="E19" s="153">
        <v>992.81784057619996</v>
      </c>
      <c r="F19" s="153" t="s">
        <v>13</v>
      </c>
      <c r="G19" s="153" t="s">
        <v>13</v>
      </c>
      <c r="H19" s="153" t="s">
        <v>13</v>
      </c>
      <c r="I19" s="153" t="s">
        <v>13</v>
      </c>
      <c r="J19" s="142">
        <v>992.81784057619996</v>
      </c>
      <c r="K19" s="153">
        <v>992.81784057617188</v>
      </c>
      <c r="L19" s="153">
        <v>239.30764389038086</v>
      </c>
    </row>
    <row r="20" spans="1:57" x14ac:dyDescent="0.2">
      <c r="A20" s="141" t="s">
        <v>76</v>
      </c>
      <c r="B20" s="153">
        <v>4769.2043533325004</v>
      </c>
      <c r="C20" s="153" t="s">
        <v>13</v>
      </c>
      <c r="D20" s="153" t="s">
        <v>13</v>
      </c>
      <c r="E20" s="153">
        <v>2163.5719909668001</v>
      </c>
      <c r="F20" s="153" t="s">
        <v>13</v>
      </c>
      <c r="G20" s="153" t="s">
        <v>13</v>
      </c>
      <c r="H20" s="153" t="s">
        <v>13</v>
      </c>
      <c r="I20" s="153" t="s">
        <v>13</v>
      </c>
      <c r="J20" s="142">
        <v>6932.7763442993</v>
      </c>
      <c r="K20" s="153">
        <v>2919.9220314025879</v>
      </c>
      <c r="L20" s="153">
        <v>7525.2889862060547</v>
      </c>
    </row>
    <row r="21" spans="1:57" x14ac:dyDescent="0.2">
      <c r="A21" s="141" t="s">
        <v>84</v>
      </c>
      <c r="B21" s="153">
        <v>1301.6224937438999</v>
      </c>
      <c r="C21" s="153" t="s">
        <v>13</v>
      </c>
      <c r="D21" s="153" t="s">
        <v>13</v>
      </c>
      <c r="E21" s="153">
        <v>1629.7630615234</v>
      </c>
      <c r="F21" s="153" t="s">
        <v>13</v>
      </c>
      <c r="G21" s="153" t="s">
        <v>13</v>
      </c>
      <c r="H21" s="153" t="s">
        <v>13</v>
      </c>
      <c r="I21" s="153" t="s">
        <v>13</v>
      </c>
      <c r="J21" s="142">
        <v>2931.3855552672999</v>
      </c>
      <c r="K21" s="153">
        <v>1658.5195045471191</v>
      </c>
      <c r="L21" s="153">
        <v>426.13748455047607</v>
      </c>
    </row>
    <row r="22" spans="1:57" x14ac:dyDescent="0.2">
      <c r="A22" s="141" t="s">
        <v>86</v>
      </c>
      <c r="B22" s="153">
        <v>830.57254791260004</v>
      </c>
      <c r="C22" s="153" t="s">
        <v>13</v>
      </c>
      <c r="D22" s="153" t="s">
        <v>13</v>
      </c>
      <c r="E22" s="153">
        <v>491.33372497559998</v>
      </c>
      <c r="F22" s="153" t="s">
        <v>13</v>
      </c>
      <c r="G22" s="153" t="s">
        <v>13</v>
      </c>
      <c r="H22" s="153" t="s">
        <v>13</v>
      </c>
      <c r="I22" s="153" t="s">
        <v>13</v>
      </c>
      <c r="J22" s="142">
        <v>1321.9062728882</v>
      </c>
      <c r="K22" s="153">
        <v>579.06418228149414</v>
      </c>
      <c r="L22" s="153">
        <v>19.864922046661377</v>
      </c>
    </row>
    <row r="23" spans="1:57" s="181" customFormat="1" ht="3.75" customHeight="1" x14ac:dyDescent="0.2">
      <c r="A23" s="143"/>
      <c r="B23" s="144"/>
      <c r="C23" s="144"/>
      <c r="D23" s="144"/>
      <c r="E23" s="144"/>
      <c r="F23" s="144"/>
      <c r="G23" s="144"/>
      <c r="H23" s="144"/>
      <c r="I23" s="144"/>
      <c r="J23" s="145"/>
      <c r="K23" s="144"/>
      <c r="L23" s="144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</row>
    <row r="24" spans="1:57" s="181" customFormat="1" ht="12.75" customHeight="1" x14ac:dyDescent="0.2">
      <c r="A24" s="463" t="s">
        <v>97</v>
      </c>
      <c r="B24" s="464">
        <v>18683.862674713098</v>
      </c>
      <c r="C24" s="464" t="s">
        <v>13</v>
      </c>
      <c r="D24" s="464">
        <v>814.88153076169999</v>
      </c>
      <c r="E24" s="464">
        <v>12287.853118896501</v>
      </c>
      <c r="F24" s="464" t="s">
        <v>13</v>
      </c>
      <c r="G24" s="464" t="s">
        <v>13</v>
      </c>
      <c r="H24" s="464">
        <v>542.81329345699999</v>
      </c>
      <c r="I24" s="464" t="s">
        <v>13</v>
      </c>
      <c r="J24" s="464">
        <v>32329.410617828398</v>
      </c>
      <c r="K24" s="464" t="s">
        <v>13</v>
      </c>
      <c r="L24" s="464">
        <v>13039.995461702347</v>
      </c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</row>
    <row r="25" spans="1:57" s="181" customFormat="1" ht="6" customHeight="1" x14ac:dyDescent="0.2">
      <c r="A25" s="143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7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</row>
    <row r="26" spans="1:57" s="182" customFormat="1" ht="19.5" customHeight="1" x14ac:dyDescent="0.3">
      <c r="A26" s="580" t="s">
        <v>185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9"/>
    </row>
    <row r="27" spans="1:57" s="184" customFormat="1" ht="3.75" customHeight="1" x14ac:dyDescent="0.2">
      <c r="A27" s="183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</row>
    <row r="28" spans="1:57" x14ac:dyDescent="0.2">
      <c r="A28" s="141" t="s">
        <v>99</v>
      </c>
      <c r="B28" s="153" t="s">
        <v>13</v>
      </c>
      <c r="C28" s="153">
        <v>2778.6349830627</v>
      </c>
      <c r="D28" s="153" t="s">
        <v>13</v>
      </c>
      <c r="E28" s="153" t="s">
        <v>13</v>
      </c>
      <c r="F28" s="153">
        <v>656.69729995729995</v>
      </c>
      <c r="G28" s="153" t="s">
        <v>13</v>
      </c>
      <c r="H28" s="153" t="s">
        <v>13</v>
      </c>
      <c r="I28" s="153" t="s">
        <v>13</v>
      </c>
      <c r="J28" s="142">
        <v>3435.33228302</v>
      </c>
      <c r="K28" s="153">
        <v>2607.6709632873535</v>
      </c>
      <c r="L28" s="153">
        <v>175.15300345420837</v>
      </c>
    </row>
    <row r="29" spans="1:57" x14ac:dyDescent="0.2">
      <c r="A29" s="141" t="s">
        <v>116</v>
      </c>
      <c r="B29" s="153" t="s">
        <v>13</v>
      </c>
      <c r="C29" s="153" t="s">
        <v>13</v>
      </c>
      <c r="D29" s="153" t="s">
        <v>13</v>
      </c>
      <c r="E29" s="153" t="s">
        <v>13</v>
      </c>
      <c r="F29" s="153">
        <v>1535.6311340331999</v>
      </c>
      <c r="G29" s="153">
        <v>513.08871459960005</v>
      </c>
      <c r="H29" s="153" t="s">
        <v>13</v>
      </c>
      <c r="I29" s="153" t="s">
        <v>13</v>
      </c>
      <c r="J29" s="142">
        <v>2048.7198486328002</v>
      </c>
      <c r="K29" s="153">
        <v>2048.7198486328125</v>
      </c>
      <c r="L29" s="153">
        <v>1481.0830078125</v>
      </c>
    </row>
    <row r="30" spans="1:57" x14ac:dyDescent="0.2">
      <c r="A30" s="141" t="s">
        <v>122</v>
      </c>
      <c r="B30" s="153" t="s">
        <v>13</v>
      </c>
      <c r="C30" s="153" t="s">
        <v>13</v>
      </c>
      <c r="D30" s="153" t="s">
        <v>13</v>
      </c>
      <c r="E30" s="153" t="s">
        <v>13</v>
      </c>
      <c r="F30" s="153">
        <v>2570.6112251282002</v>
      </c>
      <c r="G30" s="153" t="s">
        <v>13</v>
      </c>
      <c r="H30" s="153" t="s">
        <v>13</v>
      </c>
      <c r="I30" s="153">
        <v>513.08871459960005</v>
      </c>
      <c r="J30" s="142">
        <v>3083.6999397278</v>
      </c>
      <c r="K30" s="153">
        <v>3083.6999397277832</v>
      </c>
      <c r="L30" s="153">
        <v>1572.6489295959473</v>
      </c>
    </row>
    <row r="31" spans="1:57" x14ac:dyDescent="0.2">
      <c r="A31" s="141" t="s">
        <v>129</v>
      </c>
      <c r="B31" s="153" t="s">
        <v>13</v>
      </c>
      <c r="C31" s="153" t="s">
        <v>13</v>
      </c>
      <c r="D31" s="153" t="s">
        <v>13</v>
      </c>
      <c r="E31" s="153" t="s">
        <v>13</v>
      </c>
      <c r="F31" s="153">
        <v>58.2050056458</v>
      </c>
      <c r="G31" s="153" t="s">
        <v>13</v>
      </c>
      <c r="H31" s="153" t="s">
        <v>13</v>
      </c>
      <c r="I31" s="153" t="s">
        <v>13</v>
      </c>
      <c r="J31" s="142">
        <v>58.2050056458</v>
      </c>
      <c r="K31" s="153">
        <v>58.205005645751953</v>
      </c>
      <c r="L31" s="153">
        <v>8.7307510375976563</v>
      </c>
    </row>
    <row r="32" spans="1:57" x14ac:dyDescent="0.2">
      <c r="A32" s="141" t="s">
        <v>131</v>
      </c>
      <c r="B32" s="153" t="s">
        <v>13</v>
      </c>
      <c r="C32" s="153" t="s">
        <v>13</v>
      </c>
      <c r="D32" s="153" t="s">
        <v>13</v>
      </c>
      <c r="E32" s="153" t="s">
        <v>13</v>
      </c>
      <c r="F32" s="153">
        <v>2286.0698127747</v>
      </c>
      <c r="G32" s="153" t="s">
        <v>13</v>
      </c>
      <c r="H32" s="153" t="s">
        <v>13</v>
      </c>
      <c r="I32" s="153" t="s">
        <v>13</v>
      </c>
      <c r="J32" s="142">
        <v>2286.0698127747</v>
      </c>
      <c r="K32" s="153">
        <v>2286.0698127746582</v>
      </c>
      <c r="L32" s="153">
        <v>4992.3751220703125</v>
      </c>
    </row>
    <row r="33" spans="1:57" x14ac:dyDescent="0.2">
      <c r="A33" s="141" t="s">
        <v>132</v>
      </c>
      <c r="B33" s="153" t="s">
        <v>13</v>
      </c>
      <c r="C33" s="153">
        <v>1772.9810981749999</v>
      </c>
      <c r="D33" s="153" t="s">
        <v>13</v>
      </c>
      <c r="E33" s="153" t="s">
        <v>13</v>
      </c>
      <c r="F33" s="153">
        <v>177.93630981449999</v>
      </c>
      <c r="G33" s="153" t="s">
        <v>13</v>
      </c>
      <c r="H33" s="153" t="s">
        <v>13</v>
      </c>
      <c r="I33" s="153" t="s">
        <v>13</v>
      </c>
      <c r="J33" s="142">
        <v>1950.9174079894999</v>
      </c>
      <c r="K33" s="153">
        <v>1950.917407989502</v>
      </c>
      <c r="L33" s="153">
        <v>39.473280310630798</v>
      </c>
    </row>
    <row r="34" spans="1:57" s="181" customFormat="1" ht="3.75" customHeight="1" x14ac:dyDescent="0.2">
      <c r="A34" s="143"/>
      <c r="B34" s="144"/>
      <c r="C34" s="144"/>
      <c r="D34" s="144"/>
      <c r="E34" s="144"/>
      <c r="F34" s="144"/>
      <c r="G34" s="144"/>
      <c r="H34" s="144"/>
      <c r="I34" s="144"/>
      <c r="J34" s="145"/>
      <c r="K34" s="144"/>
      <c r="L34" s="144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</row>
    <row r="35" spans="1:57" s="181" customFormat="1" ht="12.75" customHeight="1" x14ac:dyDescent="0.2">
      <c r="A35" s="463" t="s">
        <v>134</v>
      </c>
      <c r="B35" s="464" t="s">
        <v>13</v>
      </c>
      <c r="C35" s="464">
        <v>4551.6160812377002</v>
      </c>
      <c r="D35" s="464" t="s">
        <v>13</v>
      </c>
      <c r="E35" s="464" t="s">
        <v>13</v>
      </c>
      <c r="F35" s="464">
        <v>7285.1507873537003</v>
      </c>
      <c r="G35" s="464">
        <v>513.08871459960005</v>
      </c>
      <c r="H35" s="464" t="s">
        <v>13</v>
      </c>
      <c r="I35" s="464">
        <v>513.08871459960005</v>
      </c>
      <c r="J35" s="464">
        <v>12862.9442977906</v>
      </c>
      <c r="K35" s="464" t="s">
        <v>13</v>
      </c>
      <c r="L35" s="464">
        <v>8269.4640942811966</v>
      </c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</row>
  </sheetData>
  <mergeCells count="1">
    <mergeCell ref="B3:I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 tint="0.59999389629810485"/>
  </sheetPr>
  <dimension ref="A1:BA33"/>
  <sheetViews>
    <sheetView showGridLines="0" workbookViewId="0">
      <selection activeCell="J1" sqref="J1"/>
    </sheetView>
  </sheetViews>
  <sheetFormatPr defaultRowHeight="12.75" x14ac:dyDescent="0.2"/>
  <cols>
    <col min="1" max="1" width="38.7109375" style="180" customWidth="1"/>
    <col min="2" max="2" width="8.7109375" style="180" customWidth="1"/>
    <col min="3" max="3" width="10.28515625" style="180" customWidth="1"/>
    <col min="4" max="4" width="9.42578125" style="180" bestFit="1" customWidth="1"/>
    <col min="5" max="6" width="10.28515625" style="180" customWidth="1"/>
    <col min="7" max="7" width="11.28515625" style="180" bestFit="1" customWidth="1"/>
    <col min="8" max="8" width="11.140625" style="180" bestFit="1" customWidth="1"/>
    <col min="9" max="9" width="10" style="180" bestFit="1" customWidth="1"/>
    <col min="10" max="57" width="12.7109375" style="180" customWidth="1"/>
    <col min="58" max="16384" width="9.140625" style="180"/>
  </cols>
  <sheetData>
    <row r="1" spans="1:53" s="173" customFormat="1" ht="15" customHeight="1" x14ac:dyDescent="0.25">
      <c r="A1" s="125" t="s">
        <v>465</v>
      </c>
    </row>
    <row r="2" spans="1:53" s="174" customFormat="1" ht="15" customHeight="1" x14ac:dyDescent="0.25">
      <c r="A2" s="127"/>
    </row>
    <row r="3" spans="1:53" s="174" customFormat="1" ht="15" customHeight="1" x14ac:dyDescent="0.25">
      <c r="A3" s="129"/>
      <c r="B3" s="690" t="s">
        <v>177</v>
      </c>
      <c r="C3" s="690"/>
      <c r="D3" s="690"/>
      <c r="E3" s="690"/>
      <c r="F3" s="599"/>
      <c r="G3" s="175"/>
      <c r="H3" s="175"/>
      <c r="I3" s="176"/>
    </row>
    <row r="4" spans="1:53" s="174" customFormat="1" ht="6" customHeight="1" x14ac:dyDescent="0.25">
      <c r="A4" s="131"/>
      <c r="B4" s="177"/>
      <c r="C4" s="177"/>
      <c r="D4" s="177"/>
      <c r="E4" s="177"/>
      <c r="F4" s="177"/>
      <c r="G4" s="178"/>
      <c r="H4" s="178"/>
      <c r="I4" s="179"/>
    </row>
    <row r="5" spans="1:53" s="22" customFormat="1" ht="40.5" customHeight="1" thickBot="1" x14ac:dyDescent="0.25">
      <c r="A5" s="461" t="s">
        <v>178</v>
      </c>
      <c r="B5" s="462" t="s">
        <v>188</v>
      </c>
      <c r="C5" s="462" t="s">
        <v>418</v>
      </c>
      <c r="D5" s="462" t="s">
        <v>419</v>
      </c>
      <c r="E5" s="462" t="s">
        <v>420</v>
      </c>
      <c r="F5" s="462" t="s">
        <v>194</v>
      </c>
      <c r="G5" s="462" t="s">
        <v>182</v>
      </c>
      <c r="H5" s="462" t="s">
        <v>183</v>
      </c>
      <c r="I5" s="462" t="s">
        <v>184</v>
      </c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 t="s">
        <v>196</v>
      </c>
      <c r="BA5" s="3"/>
    </row>
    <row r="6" spans="1:53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8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3"/>
    </row>
    <row r="7" spans="1:53" s="182" customFormat="1" ht="19.5" customHeight="1" x14ac:dyDescent="0.3">
      <c r="A7" s="580" t="s">
        <v>187</v>
      </c>
      <c r="B7" s="148"/>
      <c r="C7" s="148"/>
      <c r="D7" s="148"/>
      <c r="E7" s="148"/>
      <c r="F7" s="148"/>
      <c r="G7" s="148"/>
      <c r="H7" s="148"/>
      <c r="I7" s="149"/>
    </row>
    <row r="8" spans="1:53" s="184" customFormat="1" ht="3.75" customHeight="1" x14ac:dyDescent="0.2">
      <c r="A8" s="183"/>
      <c r="B8" s="151"/>
      <c r="C8" s="151"/>
      <c r="D8" s="151"/>
      <c r="E8" s="151"/>
      <c r="F8" s="151"/>
      <c r="G8" s="151"/>
      <c r="H8" s="151"/>
      <c r="I8" s="15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</row>
    <row r="9" spans="1:53" x14ac:dyDescent="0.2">
      <c r="A9" s="141" t="s">
        <v>348</v>
      </c>
      <c r="B9" s="153" t="s">
        <v>13</v>
      </c>
      <c r="C9" s="153" t="s">
        <v>13</v>
      </c>
      <c r="D9" s="153">
        <v>177.93630981449999</v>
      </c>
      <c r="E9" s="153" t="s">
        <v>13</v>
      </c>
      <c r="F9" s="153" t="s">
        <v>13</v>
      </c>
      <c r="G9" s="142">
        <v>177.93630981449999</v>
      </c>
      <c r="H9" s="153">
        <v>177.93630981445313</v>
      </c>
      <c r="I9" s="153">
        <v>533.8089599609375</v>
      </c>
    </row>
    <row r="10" spans="1:53" ht="3.75" customHeight="1" x14ac:dyDescent="0.2">
      <c r="A10" s="603"/>
      <c r="B10" s="604"/>
      <c r="C10" s="604"/>
      <c r="D10" s="604"/>
      <c r="E10" s="604"/>
      <c r="F10" s="604"/>
      <c r="G10" s="605"/>
      <c r="H10" s="604"/>
      <c r="I10" s="604"/>
    </row>
    <row r="11" spans="1:53" x14ac:dyDescent="0.2">
      <c r="A11" s="463" t="s">
        <v>147</v>
      </c>
      <c r="B11" s="464" t="s">
        <v>13</v>
      </c>
      <c r="C11" s="464" t="s">
        <v>13</v>
      </c>
      <c r="D11" s="464">
        <v>177.93630981449999</v>
      </c>
      <c r="E11" s="464" t="s">
        <v>13</v>
      </c>
      <c r="F11" s="464" t="s">
        <v>13</v>
      </c>
      <c r="G11" s="464">
        <v>177.93630981449999</v>
      </c>
      <c r="H11" s="464" t="s">
        <v>13</v>
      </c>
      <c r="I11" s="464">
        <v>533.8089599609375</v>
      </c>
    </row>
    <row r="12" spans="1:53" ht="6" customHeight="1" x14ac:dyDescent="0.2">
      <c r="A12" s="606"/>
      <c r="B12" s="607"/>
      <c r="C12" s="607"/>
      <c r="D12" s="607"/>
      <c r="E12" s="607"/>
      <c r="F12" s="607"/>
      <c r="G12" s="607"/>
      <c r="H12" s="607"/>
      <c r="I12" s="607"/>
    </row>
    <row r="13" spans="1:53" ht="19.5" customHeight="1" x14ac:dyDescent="0.3">
      <c r="A13" s="580" t="s">
        <v>41</v>
      </c>
      <c r="B13" s="604"/>
      <c r="C13" s="604"/>
      <c r="D13" s="604"/>
      <c r="E13" s="604"/>
      <c r="F13" s="604"/>
      <c r="G13" s="605"/>
      <c r="H13" s="604"/>
      <c r="I13" s="604"/>
    </row>
    <row r="14" spans="1:53" ht="3.75" customHeight="1" x14ac:dyDescent="0.2">
      <c r="A14" s="603"/>
      <c r="B14" s="604"/>
      <c r="C14" s="604"/>
      <c r="D14" s="604"/>
      <c r="E14" s="604"/>
      <c r="F14" s="604"/>
      <c r="G14" s="605"/>
      <c r="H14" s="604"/>
      <c r="I14" s="604"/>
    </row>
    <row r="15" spans="1:53" x14ac:dyDescent="0.2">
      <c r="A15" s="141" t="s">
        <v>137</v>
      </c>
      <c r="B15" s="153">
        <v>673.41270828250003</v>
      </c>
      <c r="C15" s="153">
        <v>1840.6484832763999</v>
      </c>
      <c r="D15" s="153" t="s">
        <v>13</v>
      </c>
      <c r="E15" s="153" t="s">
        <v>13</v>
      </c>
      <c r="F15" s="153" t="s">
        <v>13</v>
      </c>
      <c r="G15" s="142">
        <v>2514.0611915588001</v>
      </c>
      <c r="H15" s="153">
        <v>1907.0344276428223</v>
      </c>
      <c r="I15" s="153">
        <v>18.712166875600815</v>
      </c>
    </row>
    <row r="16" spans="1:53" s="181" customFormat="1" ht="3.75" customHeight="1" x14ac:dyDescent="0.2">
      <c r="A16" s="143"/>
      <c r="B16" s="144"/>
      <c r="C16" s="144"/>
      <c r="D16" s="144"/>
      <c r="E16" s="144"/>
      <c r="F16" s="144"/>
      <c r="G16" s="145"/>
      <c r="H16" s="144"/>
      <c r="I16" s="144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</row>
    <row r="17" spans="1:53" s="181" customFormat="1" ht="12.75" customHeight="1" x14ac:dyDescent="0.2">
      <c r="A17" s="463" t="s">
        <v>138</v>
      </c>
      <c r="B17" s="464">
        <v>673.41270828250003</v>
      </c>
      <c r="C17" s="464">
        <v>1840.6484832763999</v>
      </c>
      <c r="D17" s="464" t="s">
        <v>13</v>
      </c>
      <c r="E17" s="464" t="s">
        <v>13</v>
      </c>
      <c r="F17" s="464" t="s">
        <v>13</v>
      </c>
      <c r="G17" s="464">
        <v>2514.0611915588001</v>
      </c>
      <c r="H17" s="464" t="s">
        <v>13</v>
      </c>
      <c r="I17" s="464">
        <v>18.712166875600815</v>
      </c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</row>
    <row r="18" spans="1:53" s="181" customFormat="1" ht="6" customHeight="1" x14ac:dyDescent="0.2">
      <c r="A18" s="143"/>
      <c r="B18" s="146"/>
      <c r="C18" s="146"/>
      <c r="D18" s="146"/>
      <c r="E18" s="146"/>
      <c r="F18" s="146"/>
      <c r="G18" s="146"/>
      <c r="H18" s="146"/>
      <c r="I18" s="147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</row>
    <row r="19" spans="1:53" s="182" customFormat="1" ht="19.5" customHeight="1" x14ac:dyDescent="0.3">
      <c r="A19" s="580" t="s">
        <v>42</v>
      </c>
      <c r="B19" s="148"/>
      <c r="C19" s="148"/>
      <c r="D19" s="148"/>
      <c r="E19" s="148"/>
      <c r="F19" s="148"/>
      <c r="G19" s="148"/>
      <c r="H19" s="148"/>
      <c r="I19" s="149"/>
    </row>
    <row r="20" spans="1:53" s="184" customFormat="1" ht="3.75" customHeight="1" x14ac:dyDescent="0.2">
      <c r="A20" s="183"/>
      <c r="B20" s="151"/>
      <c r="C20" s="151"/>
      <c r="D20" s="151"/>
      <c r="E20" s="151"/>
      <c r="F20" s="151"/>
      <c r="G20" s="151"/>
      <c r="H20" s="151"/>
      <c r="I20" s="15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</row>
    <row r="21" spans="1:53" x14ac:dyDescent="0.2">
      <c r="A21" s="141" t="s">
        <v>139</v>
      </c>
      <c r="B21" s="153" t="s">
        <v>13</v>
      </c>
      <c r="C21" s="153" t="s">
        <v>13</v>
      </c>
      <c r="D21" s="153" t="s">
        <v>13</v>
      </c>
      <c r="E21" s="153" t="s">
        <v>13</v>
      </c>
      <c r="F21" s="153">
        <v>1487.4178619385</v>
      </c>
      <c r="G21" s="142">
        <v>1487.4178619385</v>
      </c>
      <c r="H21" s="153">
        <v>944.60456848144531</v>
      </c>
      <c r="I21" s="153">
        <v>142.04768371582031</v>
      </c>
    </row>
    <row r="22" spans="1:53" s="181" customFormat="1" ht="3.75" customHeight="1" x14ac:dyDescent="0.2">
      <c r="A22" s="143"/>
      <c r="B22" s="144"/>
      <c r="C22" s="144"/>
      <c r="D22" s="144"/>
      <c r="E22" s="144"/>
      <c r="F22" s="144"/>
      <c r="G22" s="145"/>
      <c r="H22" s="144"/>
      <c r="I22" s="144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</row>
    <row r="23" spans="1:53" s="181" customFormat="1" ht="12.75" customHeight="1" x14ac:dyDescent="0.2">
      <c r="A23" s="463" t="s">
        <v>140</v>
      </c>
      <c r="B23" s="464" t="s">
        <v>13</v>
      </c>
      <c r="C23" s="464" t="s">
        <v>13</v>
      </c>
      <c r="D23" s="464" t="s">
        <v>13</v>
      </c>
      <c r="E23" s="464" t="s">
        <v>13</v>
      </c>
      <c r="F23" s="464">
        <v>1487.4178619385</v>
      </c>
      <c r="G23" s="464">
        <v>1487.4178619385</v>
      </c>
      <c r="H23" s="464" t="s">
        <v>13</v>
      </c>
      <c r="I23" s="464">
        <v>142.04768371582031</v>
      </c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</row>
    <row r="24" spans="1:53" s="181" customFormat="1" ht="6" customHeight="1" x14ac:dyDescent="0.2">
      <c r="A24" s="143"/>
      <c r="B24" s="146"/>
      <c r="C24" s="146"/>
      <c r="D24" s="146"/>
      <c r="E24" s="146"/>
      <c r="F24" s="146"/>
      <c r="G24" s="146"/>
      <c r="H24" s="146"/>
      <c r="I24" s="147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</row>
    <row r="25" spans="1:53" s="182" customFormat="1" ht="19.5" customHeight="1" x14ac:dyDescent="0.3">
      <c r="A25" s="580" t="s">
        <v>45</v>
      </c>
      <c r="B25" s="148"/>
      <c r="C25" s="148"/>
      <c r="D25" s="148"/>
      <c r="E25" s="148"/>
      <c r="F25" s="148"/>
      <c r="G25" s="148"/>
      <c r="H25" s="148"/>
      <c r="I25" s="149"/>
    </row>
    <row r="26" spans="1:53" s="184" customFormat="1" ht="3.75" customHeight="1" x14ac:dyDescent="0.2">
      <c r="A26" s="183"/>
      <c r="B26" s="151"/>
      <c r="C26" s="151"/>
      <c r="D26" s="151"/>
      <c r="E26" s="151"/>
      <c r="F26" s="151"/>
      <c r="G26" s="151"/>
      <c r="H26" s="151"/>
      <c r="I26" s="15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</row>
    <row r="27" spans="1:53" x14ac:dyDescent="0.2">
      <c r="A27" s="141" t="s">
        <v>154</v>
      </c>
      <c r="B27" s="153" t="s">
        <v>13</v>
      </c>
      <c r="C27" s="153" t="s">
        <v>13</v>
      </c>
      <c r="D27" s="153" t="s">
        <v>13</v>
      </c>
      <c r="E27" s="153">
        <v>1055.9020080565999</v>
      </c>
      <c r="F27" s="153" t="s">
        <v>13</v>
      </c>
      <c r="G27" s="142">
        <v>1055.9020080565999</v>
      </c>
      <c r="H27" s="153">
        <v>1055.9020080566406</v>
      </c>
      <c r="I27" s="153">
        <v>285.87206268310547</v>
      </c>
    </row>
    <row r="28" spans="1:53" x14ac:dyDescent="0.2">
      <c r="A28" s="141" t="s">
        <v>155</v>
      </c>
      <c r="B28" s="153" t="s">
        <v>13</v>
      </c>
      <c r="C28" s="153" t="s">
        <v>13</v>
      </c>
      <c r="D28" s="153" t="s">
        <v>13</v>
      </c>
      <c r="E28" s="153">
        <v>877.90944290159996</v>
      </c>
      <c r="F28" s="153" t="s">
        <v>13</v>
      </c>
      <c r="G28" s="142">
        <v>877.90944290159996</v>
      </c>
      <c r="H28" s="153">
        <v>877.90944290161133</v>
      </c>
      <c r="I28" s="153">
        <v>39.676939725875854</v>
      </c>
    </row>
    <row r="29" spans="1:53" x14ac:dyDescent="0.2">
      <c r="A29" s="141" t="s">
        <v>159</v>
      </c>
      <c r="B29" s="153" t="s">
        <v>13</v>
      </c>
      <c r="C29" s="153" t="s">
        <v>13</v>
      </c>
      <c r="D29" s="153" t="s">
        <v>13</v>
      </c>
      <c r="E29" s="153">
        <v>258.12643432620001</v>
      </c>
      <c r="F29" s="153" t="s">
        <v>13</v>
      </c>
      <c r="G29" s="142">
        <v>258.12643432620001</v>
      </c>
      <c r="H29" s="153">
        <v>258.12643432617188</v>
      </c>
      <c r="I29" s="153" t="s">
        <v>13</v>
      </c>
    </row>
    <row r="30" spans="1:53" s="181" customFormat="1" ht="3.75" customHeight="1" x14ac:dyDescent="0.2">
      <c r="A30" s="143"/>
      <c r="B30" s="144"/>
      <c r="C30" s="144"/>
      <c r="D30" s="144"/>
      <c r="E30" s="144"/>
      <c r="F30" s="144"/>
      <c r="G30" s="145"/>
      <c r="H30" s="144"/>
      <c r="I30" s="144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</row>
    <row r="31" spans="1:53" s="181" customFormat="1" ht="12.75" customHeight="1" x14ac:dyDescent="0.2">
      <c r="A31" s="463" t="s">
        <v>158</v>
      </c>
      <c r="B31" s="464" t="s">
        <v>13</v>
      </c>
      <c r="C31" s="464" t="s">
        <v>13</v>
      </c>
      <c r="D31" s="464" t="s">
        <v>13</v>
      </c>
      <c r="E31" s="464">
        <v>2191.9378852843997</v>
      </c>
      <c r="F31" s="464" t="s">
        <v>13</v>
      </c>
      <c r="G31" s="464">
        <v>2191.9378852843997</v>
      </c>
      <c r="H31" s="464" t="s">
        <v>13</v>
      </c>
      <c r="I31" s="464">
        <v>325.54900240898132</v>
      </c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</row>
    <row r="32" spans="1:53" s="181" customFormat="1" ht="6" customHeight="1" x14ac:dyDescent="0.2">
      <c r="A32" s="135"/>
      <c r="B32" s="185"/>
      <c r="C32" s="185"/>
      <c r="D32" s="185"/>
      <c r="E32" s="185"/>
      <c r="F32" s="185"/>
      <c r="G32" s="185"/>
      <c r="H32" s="185"/>
      <c r="I32" s="185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</row>
    <row r="33" spans="1:1" x14ac:dyDescent="0.2">
      <c r="A33" s="104" t="s">
        <v>160</v>
      </c>
    </row>
  </sheetData>
  <mergeCells count="1">
    <mergeCell ref="B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0.59999389629810485"/>
  </sheetPr>
  <dimension ref="A1:BJ29"/>
  <sheetViews>
    <sheetView showGridLines="0" workbookViewId="0">
      <selection activeCell="K1" sqref="K1"/>
    </sheetView>
  </sheetViews>
  <sheetFormatPr defaultRowHeight="12.75" x14ac:dyDescent="0.2"/>
  <cols>
    <col min="1" max="1" width="38.7109375" style="135" customWidth="1"/>
    <col min="2" max="3" width="7.28515625" style="135" bestFit="1" customWidth="1"/>
    <col min="4" max="4" width="11" style="135" customWidth="1"/>
    <col min="5" max="5" width="11.5703125" style="135" customWidth="1"/>
    <col min="6" max="6" width="13.28515625" style="135" customWidth="1"/>
    <col min="7" max="7" width="9.42578125" style="135" bestFit="1" customWidth="1"/>
    <col min="8" max="8" width="11.28515625" style="135" bestFit="1" customWidth="1"/>
    <col min="9" max="9" width="11.140625" style="135" bestFit="1" customWidth="1"/>
    <col min="10" max="10" width="10" style="135" bestFit="1" customWidth="1"/>
    <col min="11" max="66" width="12.7109375" style="135" customWidth="1"/>
    <col min="67" max="16384" width="9.140625" style="135"/>
  </cols>
  <sheetData>
    <row r="1" spans="1:62" s="126" customFormat="1" ht="15" customHeight="1" x14ac:dyDescent="0.25">
      <c r="A1" s="125" t="s">
        <v>367</v>
      </c>
    </row>
    <row r="2" spans="1:62" s="128" customFormat="1" ht="15" customHeight="1" x14ac:dyDescent="0.25">
      <c r="A2" s="127"/>
    </row>
    <row r="3" spans="1:62" s="128" customFormat="1" ht="15" customHeight="1" x14ac:dyDescent="0.25">
      <c r="A3" s="129"/>
      <c r="B3" s="690" t="s">
        <v>177</v>
      </c>
      <c r="C3" s="690"/>
      <c r="D3" s="690"/>
      <c r="E3" s="690"/>
      <c r="F3" s="690"/>
      <c r="G3" s="690"/>
      <c r="H3" s="154"/>
      <c r="I3" s="154"/>
      <c r="J3" s="130"/>
    </row>
    <row r="4" spans="1:62" s="128" customFormat="1" ht="6" customHeight="1" x14ac:dyDescent="0.25">
      <c r="A4" s="131"/>
      <c r="B4" s="132"/>
      <c r="C4" s="132"/>
      <c r="D4" s="132"/>
      <c r="E4" s="132"/>
      <c r="F4" s="132"/>
      <c r="G4" s="132"/>
      <c r="H4" s="133"/>
      <c r="I4" s="133"/>
      <c r="J4" s="134"/>
    </row>
    <row r="5" spans="1:62" s="22" customFormat="1" ht="39.75" customHeight="1" thickBot="1" x14ac:dyDescent="0.25">
      <c r="A5" s="461" t="s">
        <v>178</v>
      </c>
      <c r="B5" s="462" t="s">
        <v>188</v>
      </c>
      <c r="C5" s="462" t="s">
        <v>179</v>
      </c>
      <c r="D5" s="462" t="s">
        <v>180</v>
      </c>
      <c r="E5" s="462" t="s">
        <v>365</v>
      </c>
      <c r="F5" s="462" t="s">
        <v>416</v>
      </c>
      <c r="G5" s="462" t="s">
        <v>420</v>
      </c>
      <c r="H5" s="462" t="s">
        <v>182</v>
      </c>
      <c r="I5" s="462" t="s">
        <v>183</v>
      </c>
      <c r="J5" s="462" t="s">
        <v>184</v>
      </c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 t="s">
        <v>186</v>
      </c>
      <c r="BJ5" s="3"/>
    </row>
    <row r="6" spans="1:62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8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3"/>
    </row>
    <row r="7" spans="1:62" s="158" customFormat="1" ht="19.5" customHeight="1" x14ac:dyDescent="0.3">
      <c r="A7" s="580" t="s">
        <v>39</v>
      </c>
      <c r="B7" s="139"/>
      <c r="C7" s="139"/>
      <c r="D7" s="139"/>
      <c r="E7" s="139"/>
      <c r="F7" s="139"/>
      <c r="G7" s="139"/>
      <c r="H7" s="139"/>
      <c r="I7" s="139"/>
      <c r="J7" s="140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3"/>
    </row>
    <row r="8" spans="1:62" s="157" customFormat="1" ht="3.75" customHeight="1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</row>
    <row r="9" spans="1:62" x14ac:dyDescent="0.2">
      <c r="A9" s="141" t="s">
        <v>54</v>
      </c>
      <c r="B9" s="159" t="s">
        <v>13</v>
      </c>
      <c r="C9" s="159">
        <v>239.31674194339999</v>
      </c>
      <c r="D9" s="159" t="s">
        <v>13</v>
      </c>
      <c r="E9" s="159" t="s">
        <v>13</v>
      </c>
      <c r="F9" s="159" t="s">
        <v>13</v>
      </c>
      <c r="G9" s="159" t="s">
        <v>13</v>
      </c>
      <c r="H9" s="160">
        <v>239.31674194339999</v>
      </c>
      <c r="I9" s="159">
        <v>239.31674194335938</v>
      </c>
      <c r="J9" s="159">
        <v>100.51303100585938</v>
      </c>
    </row>
    <row r="10" spans="1:62" x14ac:dyDescent="0.2">
      <c r="A10" s="141" t="s">
        <v>55</v>
      </c>
      <c r="B10" s="159" t="s">
        <v>13</v>
      </c>
      <c r="C10" s="159">
        <v>957.26696777339998</v>
      </c>
      <c r="D10" s="159" t="s">
        <v>13</v>
      </c>
      <c r="E10" s="159" t="s">
        <v>13</v>
      </c>
      <c r="F10" s="159" t="s">
        <v>13</v>
      </c>
      <c r="G10" s="159" t="s">
        <v>13</v>
      </c>
      <c r="H10" s="160">
        <v>957.26696777339998</v>
      </c>
      <c r="I10" s="159">
        <v>239.31674194335938</v>
      </c>
      <c r="J10" s="159">
        <v>57.436019897460938</v>
      </c>
    </row>
    <row r="11" spans="1:62" x14ac:dyDescent="0.2">
      <c r="A11" s="141" t="s">
        <v>57</v>
      </c>
      <c r="B11" s="159" t="s">
        <v>13</v>
      </c>
      <c r="C11" s="159">
        <v>1246.4335021973</v>
      </c>
      <c r="D11" s="159" t="s">
        <v>13</v>
      </c>
      <c r="E11" s="159" t="s">
        <v>13</v>
      </c>
      <c r="F11" s="159" t="s">
        <v>13</v>
      </c>
      <c r="G11" s="159" t="s">
        <v>13</v>
      </c>
      <c r="H11" s="160">
        <v>1246.4335021973</v>
      </c>
      <c r="I11" s="159">
        <v>383.90000915527344</v>
      </c>
      <c r="J11" s="159">
        <v>25.925665855407715</v>
      </c>
    </row>
    <row r="12" spans="1:62" x14ac:dyDescent="0.2">
      <c r="A12" s="141" t="s">
        <v>68</v>
      </c>
      <c r="B12" s="159" t="s">
        <v>13</v>
      </c>
      <c r="C12" s="159">
        <v>623.21675109859996</v>
      </c>
      <c r="D12" s="159" t="s">
        <v>13</v>
      </c>
      <c r="E12" s="159" t="s">
        <v>13</v>
      </c>
      <c r="F12" s="159" t="s">
        <v>13</v>
      </c>
      <c r="G12" s="159" t="s">
        <v>13</v>
      </c>
      <c r="H12" s="160">
        <v>623.21675109859996</v>
      </c>
      <c r="I12" s="159">
        <v>383.90000915527344</v>
      </c>
      <c r="J12" s="159">
        <v>49.857340812683105</v>
      </c>
    </row>
    <row r="13" spans="1:62" x14ac:dyDescent="0.2">
      <c r="A13" s="141" t="s">
        <v>70</v>
      </c>
      <c r="B13" s="159" t="s">
        <v>13</v>
      </c>
      <c r="C13" s="159">
        <v>239.31674194339999</v>
      </c>
      <c r="D13" s="159" t="s">
        <v>13</v>
      </c>
      <c r="E13" s="159" t="s">
        <v>13</v>
      </c>
      <c r="F13" s="159" t="s">
        <v>13</v>
      </c>
      <c r="G13" s="159" t="s">
        <v>13</v>
      </c>
      <c r="H13" s="160">
        <v>239.31674194339999</v>
      </c>
      <c r="I13" s="159">
        <v>239.31674194335938</v>
      </c>
      <c r="J13" s="159">
        <v>28.718009948730469</v>
      </c>
    </row>
    <row r="14" spans="1:62" x14ac:dyDescent="0.2">
      <c r="A14" s="141" t="s">
        <v>71</v>
      </c>
      <c r="B14" s="159" t="s">
        <v>13</v>
      </c>
      <c r="C14" s="159">
        <v>1246.4335021973</v>
      </c>
      <c r="D14" s="159" t="s">
        <v>13</v>
      </c>
      <c r="E14" s="159" t="s">
        <v>13</v>
      </c>
      <c r="F14" s="159" t="s">
        <v>13</v>
      </c>
      <c r="G14" s="159" t="s">
        <v>13</v>
      </c>
      <c r="H14" s="160">
        <v>1246.4335021973</v>
      </c>
      <c r="I14" s="159">
        <v>383.90000915527344</v>
      </c>
      <c r="J14" s="159">
        <v>1402.2376403808594</v>
      </c>
    </row>
    <row r="15" spans="1:62" x14ac:dyDescent="0.2">
      <c r="A15" s="141" t="s">
        <v>75</v>
      </c>
      <c r="B15" s="159" t="s">
        <v>13</v>
      </c>
      <c r="C15" s="159">
        <v>239.31674194339999</v>
      </c>
      <c r="D15" s="159" t="s">
        <v>13</v>
      </c>
      <c r="E15" s="159" t="s">
        <v>13</v>
      </c>
      <c r="F15" s="159" t="s">
        <v>13</v>
      </c>
      <c r="G15" s="159" t="s">
        <v>13</v>
      </c>
      <c r="H15" s="160">
        <v>239.31674194339999</v>
      </c>
      <c r="I15" s="159">
        <v>239.31674194335938</v>
      </c>
      <c r="J15" s="159">
        <v>47.863349914550781</v>
      </c>
    </row>
    <row r="16" spans="1:62" x14ac:dyDescent="0.2">
      <c r="A16" s="141" t="s">
        <v>76</v>
      </c>
      <c r="B16" s="159" t="s">
        <v>13</v>
      </c>
      <c r="C16" s="159">
        <v>383.90000915529998</v>
      </c>
      <c r="D16" s="159" t="s">
        <v>13</v>
      </c>
      <c r="E16" s="159" t="s">
        <v>13</v>
      </c>
      <c r="F16" s="159" t="s">
        <v>13</v>
      </c>
      <c r="G16" s="159" t="s">
        <v>13</v>
      </c>
      <c r="H16" s="160">
        <v>383.90000915529998</v>
      </c>
      <c r="I16" s="159">
        <v>383.90000915527344</v>
      </c>
      <c r="J16" s="159">
        <v>422.29000854492188</v>
      </c>
    </row>
    <row r="17" spans="1:62" x14ac:dyDescent="0.2">
      <c r="A17" s="141" t="s">
        <v>84</v>
      </c>
      <c r="B17" s="159" t="s">
        <v>13</v>
      </c>
      <c r="C17" s="159">
        <v>239.31674194339999</v>
      </c>
      <c r="D17" s="159" t="s">
        <v>13</v>
      </c>
      <c r="E17" s="159" t="s">
        <v>13</v>
      </c>
      <c r="F17" s="159" t="s">
        <v>13</v>
      </c>
      <c r="G17" s="159" t="s">
        <v>13</v>
      </c>
      <c r="H17" s="160">
        <v>239.31674194339999</v>
      </c>
      <c r="I17" s="159">
        <v>239.31674194335938</v>
      </c>
      <c r="J17" s="159">
        <v>35.897510528564453</v>
      </c>
    </row>
    <row r="18" spans="1:62" s="163" customFormat="1" ht="3.75" customHeight="1" x14ac:dyDescent="0.2">
      <c r="A18" s="143"/>
      <c r="B18" s="161"/>
      <c r="C18" s="161"/>
      <c r="D18" s="161"/>
      <c r="E18" s="161"/>
      <c r="F18" s="161"/>
      <c r="G18" s="161"/>
      <c r="H18" s="162"/>
      <c r="I18" s="161"/>
      <c r="J18" s="161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</row>
    <row r="19" spans="1:62" s="163" customFormat="1" ht="15" customHeight="1" x14ac:dyDescent="0.2">
      <c r="A19" s="463" t="s">
        <v>97</v>
      </c>
      <c r="B19" s="465" t="s">
        <v>13</v>
      </c>
      <c r="C19" s="465">
        <v>5414.5177001954999</v>
      </c>
      <c r="D19" s="465" t="s">
        <v>13</v>
      </c>
      <c r="E19" s="465" t="s">
        <v>13</v>
      </c>
      <c r="F19" s="465" t="s">
        <v>13</v>
      </c>
      <c r="G19" s="465" t="s">
        <v>13</v>
      </c>
      <c r="H19" s="465">
        <v>5414.5177001954999</v>
      </c>
      <c r="I19" s="465" t="s">
        <v>13</v>
      </c>
      <c r="J19" s="465">
        <v>2170.7385768890381</v>
      </c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</row>
    <row r="20" spans="1:62" s="163" customFormat="1" ht="6" customHeight="1" x14ac:dyDescent="0.2">
      <c r="A20" s="143"/>
      <c r="B20" s="164"/>
      <c r="C20" s="164"/>
      <c r="D20" s="164"/>
      <c r="E20" s="164"/>
      <c r="F20" s="164"/>
      <c r="G20" s="164"/>
      <c r="H20" s="164"/>
      <c r="I20" s="164"/>
      <c r="J20" s="16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</row>
    <row r="21" spans="1:62" s="166" customFormat="1" ht="19.5" customHeight="1" x14ac:dyDescent="0.3">
      <c r="A21" s="580" t="s">
        <v>185</v>
      </c>
      <c r="B21" s="148"/>
      <c r="C21" s="148"/>
      <c r="D21" s="148"/>
      <c r="E21" s="148"/>
      <c r="F21" s="148"/>
      <c r="G21" s="148"/>
      <c r="H21" s="148"/>
      <c r="I21" s="148"/>
      <c r="J21" s="149"/>
    </row>
    <row r="22" spans="1:62" s="167" customFormat="1" ht="3.75" customHeight="1" x14ac:dyDescent="0.2">
      <c r="A22" s="150"/>
      <c r="B22" s="151"/>
      <c r="C22" s="151"/>
      <c r="D22" s="151"/>
      <c r="E22" s="151"/>
      <c r="F22" s="151"/>
      <c r="G22" s="151"/>
      <c r="H22" s="151"/>
      <c r="I22" s="151"/>
      <c r="J22" s="152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</row>
    <row r="23" spans="1:62" x14ac:dyDescent="0.2">
      <c r="A23" s="141" t="s">
        <v>99</v>
      </c>
      <c r="B23" s="159" t="s">
        <v>13</v>
      </c>
      <c r="C23" s="159" t="s">
        <v>13</v>
      </c>
      <c r="D23" s="159">
        <v>383.90000915529998</v>
      </c>
      <c r="E23" s="159">
        <v>144.58326721189999</v>
      </c>
      <c r="F23" s="159" t="s">
        <v>13</v>
      </c>
      <c r="G23" s="159" t="s">
        <v>13</v>
      </c>
      <c r="H23" s="160">
        <v>528.48327636720001</v>
      </c>
      <c r="I23" s="159">
        <v>383.90000915527344</v>
      </c>
      <c r="J23" s="159">
        <v>25.896749973297119</v>
      </c>
    </row>
    <row r="24" spans="1:62" x14ac:dyDescent="0.2">
      <c r="A24" s="141" t="s">
        <v>116</v>
      </c>
      <c r="B24" s="159" t="s">
        <v>13</v>
      </c>
      <c r="C24" s="159" t="s">
        <v>13</v>
      </c>
      <c r="D24" s="159" t="s">
        <v>13</v>
      </c>
      <c r="E24" s="159" t="s">
        <v>13</v>
      </c>
      <c r="F24" s="159">
        <v>717.95022583009995</v>
      </c>
      <c r="G24" s="159" t="s">
        <v>13</v>
      </c>
      <c r="H24" s="160">
        <v>717.95022583009995</v>
      </c>
      <c r="I24" s="159">
        <v>239.31674194335938</v>
      </c>
      <c r="J24" s="159">
        <v>775.38619995117188</v>
      </c>
    </row>
    <row r="25" spans="1:62" x14ac:dyDescent="0.2">
      <c r="A25" s="141" t="s">
        <v>122</v>
      </c>
      <c r="B25" s="159" t="s">
        <v>13</v>
      </c>
      <c r="C25" s="159" t="s">
        <v>13</v>
      </c>
      <c r="D25" s="159" t="s">
        <v>13</v>
      </c>
      <c r="E25" s="159">
        <v>623.21675109859996</v>
      </c>
      <c r="F25" s="159" t="s">
        <v>13</v>
      </c>
      <c r="G25" s="159" t="s">
        <v>13</v>
      </c>
      <c r="H25" s="160">
        <v>623.21675109859996</v>
      </c>
      <c r="I25" s="159">
        <v>383.90000915527344</v>
      </c>
      <c r="J25" s="159">
        <v>297.69476699829102</v>
      </c>
    </row>
    <row r="26" spans="1:62" x14ac:dyDescent="0.2">
      <c r="A26" s="141" t="s">
        <v>131</v>
      </c>
      <c r="B26" s="159" t="s">
        <v>13</v>
      </c>
      <c r="C26" s="159" t="s">
        <v>13</v>
      </c>
      <c r="D26" s="159" t="s">
        <v>13</v>
      </c>
      <c r="E26" s="159">
        <v>623.21675109859996</v>
      </c>
      <c r="F26" s="159" t="s">
        <v>13</v>
      </c>
      <c r="G26" s="159" t="s">
        <v>13</v>
      </c>
      <c r="H26" s="160">
        <v>623.21675109859996</v>
      </c>
      <c r="I26" s="159">
        <v>383.90000915527344</v>
      </c>
      <c r="J26" s="159">
        <v>1243.0892639160156</v>
      </c>
    </row>
    <row r="27" spans="1:62" x14ac:dyDescent="0.2">
      <c r="A27" s="141" t="s">
        <v>132</v>
      </c>
      <c r="B27" s="159" t="s">
        <v>13</v>
      </c>
      <c r="C27" s="159" t="s">
        <v>13</v>
      </c>
      <c r="D27" s="159">
        <v>478.63348388669999</v>
      </c>
      <c r="E27" s="159" t="s">
        <v>13</v>
      </c>
      <c r="F27" s="159" t="s">
        <v>13</v>
      </c>
      <c r="G27" s="159" t="s">
        <v>13</v>
      </c>
      <c r="H27" s="160">
        <v>478.63348388669999</v>
      </c>
      <c r="I27" s="159">
        <v>239.31674194335938</v>
      </c>
      <c r="J27" s="159">
        <v>10.147029876708984</v>
      </c>
    </row>
    <row r="28" spans="1:62" s="163" customFormat="1" ht="3.75" customHeight="1" x14ac:dyDescent="0.2">
      <c r="A28" s="143"/>
      <c r="B28" s="161"/>
      <c r="C28" s="161"/>
      <c r="D28" s="161"/>
      <c r="E28" s="161"/>
      <c r="F28" s="161"/>
      <c r="G28" s="161"/>
      <c r="H28" s="162"/>
      <c r="I28" s="161"/>
      <c r="J28" s="161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</row>
    <row r="29" spans="1:62" s="163" customFormat="1" ht="15" customHeight="1" x14ac:dyDescent="0.2">
      <c r="A29" s="463" t="s">
        <v>134</v>
      </c>
      <c r="B29" s="465" t="s">
        <v>13</v>
      </c>
      <c r="C29" s="465" t="s">
        <v>13</v>
      </c>
      <c r="D29" s="465">
        <v>862.53349304199992</v>
      </c>
      <c r="E29" s="465">
        <v>1391.0167694090999</v>
      </c>
      <c r="F29" s="465">
        <v>717.95022583009995</v>
      </c>
      <c r="G29" s="465" t="s">
        <v>13</v>
      </c>
      <c r="H29" s="465">
        <v>2971.5004882812</v>
      </c>
      <c r="I29" s="465" t="s">
        <v>13</v>
      </c>
      <c r="J29" s="465">
        <v>2352.2140107154846</v>
      </c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</row>
  </sheetData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theme="9" tint="0.59999389629810485"/>
  </sheetPr>
  <dimension ref="A1:E16"/>
  <sheetViews>
    <sheetView showGridLines="0" workbookViewId="0">
      <selection activeCell="I1" sqref="I1"/>
    </sheetView>
  </sheetViews>
  <sheetFormatPr defaultColWidth="21.42578125" defaultRowHeight="12.75" x14ac:dyDescent="0.2"/>
  <cols>
    <col min="1" max="1" width="19.28515625" style="13" customWidth="1"/>
    <col min="2" max="2" width="15" style="13" customWidth="1"/>
    <col min="3" max="3" width="15.28515625" style="13" bestFit="1" customWidth="1"/>
    <col min="4" max="4" width="13.42578125" style="13" customWidth="1"/>
    <col min="5" max="5" width="14.140625" style="13" customWidth="1"/>
    <col min="6" max="7" width="21.42578125" style="13"/>
    <col min="8" max="8" width="7.85546875" style="13" customWidth="1"/>
    <col min="9" max="16384" width="21.42578125" style="13"/>
  </cols>
  <sheetData>
    <row r="1" spans="1:5" s="11" customFormat="1" ht="15" customHeight="1" x14ac:dyDescent="0.2">
      <c r="A1" s="10" t="s">
        <v>324</v>
      </c>
    </row>
    <row r="2" spans="1:5" s="12" customFormat="1" ht="15" customHeight="1" x14ac:dyDescent="0.25"/>
    <row r="3" spans="1:5" ht="12.75" customHeight="1" x14ac:dyDescent="0.2">
      <c r="A3" s="675" t="s">
        <v>19</v>
      </c>
      <c r="B3" s="676" t="s">
        <v>20</v>
      </c>
      <c r="C3" s="676" t="s">
        <v>21</v>
      </c>
      <c r="D3" s="678" t="s">
        <v>22</v>
      </c>
      <c r="E3" s="676" t="s">
        <v>23</v>
      </c>
    </row>
    <row r="4" spans="1:5" s="14" customFormat="1" ht="12.75" customHeight="1" x14ac:dyDescent="0.2">
      <c r="A4" s="675"/>
      <c r="B4" s="677"/>
      <c r="C4" s="676"/>
      <c r="D4" s="678"/>
      <c r="E4" s="676"/>
    </row>
    <row r="5" spans="1:5" s="14" customFormat="1" ht="3.75" customHeight="1" x14ac:dyDescent="0.2">
      <c r="A5" s="15"/>
      <c r="B5" s="15"/>
      <c r="C5" s="15"/>
      <c r="D5" s="15"/>
      <c r="E5" s="16"/>
    </row>
    <row r="6" spans="1:5" x14ac:dyDescent="0.2">
      <c r="A6" s="17" t="s">
        <v>25</v>
      </c>
      <c r="B6" s="18">
        <v>160.26638031005859</v>
      </c>
      <c r="C6" s="18">
        <v>13.4749</v>
      </c>
      <c r="D6" s="18">
        <v>2</v>
      </c>
      <c r="E6" s="543">
        <v>8.407814523501965E-2</v>
      </c>
    </row>
    <row r="7" spans="1:5" x14ac:dyDescent="0.2">
      <c r="A7" s="19" t="s">
        <v>32</v>
      </c>
      <c r="B7" s="18">
        <v>3083.6999397277832</v>
      </c>
      <c r="C7" s="18">
        <v>112.9294</v>
      </c>
      <c r="D7" s="18">
        <v>14</v>
      </c>
      <c r="E7" s="543">
        <v>3.6621397090265843E-2</v>
      </c>
    </row>
    <row r="8" spans="1:5" x14ac:dyDescent="0.2">
      <c r="A8" s="17" t="s">
        <v>27</v>
      </c>
      <c r="B8" s="18">
        <v>383.90000915527344</v>
      </c>
      <c r="C8" s="18">
        <v>39.5</v>
      </c>
      <c r="D8" s="18">
        <v>2</v>
      </c>
      <c r="E8" s="543">
        <v>0.10289137550925065</v>
      </c>
    </row>
    <row r="9" spans="1:5" x14ac:dyDescent="0.2">
      <c r="A9" s="17" t="s">
        <v>28</v>
      </c>
      <c r="B9" s="18">
        <v>12898.400304794312</v>
      </c>
      <c r="C9" s="18">
        <v>931.4615</v>
      </c>
      <c r="D9" s="18">
        <v>46</v>
      </c>
      <c r="E9" s="543">
        <v>7.2215273056285709E-2</v>
      </c>
    </row>
    <row r="10" spans="1:5" x14ac:dyDescent="0.2">
      <c r="A10" s="17" t="s">
        <v>29</v>
      </c>
      <c r="B10" s="18">
        <v>881.90001678466797</v>
      </c>
      <c r="C10" s="18">
        <v>42.456299999999999</v>
      </c>
      <c r="D10" s="18">
        <v>5</v>
      </c>
      <c r="E10" s="543">
        <v>4.8141851901525118E-2</v>
      </c>
    </row>
    <row r="11" spans="1:5" x14ac:dyDescent="0.2">
      <c r="A11" s="17" t="s">
        <v>30</v>
      </c>
      <c r="B11" s="18">
        <v>983.69997406005859</v>
      </c>
      <c r="C11" s="18">
        <v>175.2671</v>
      </c>
      <c r="D11" s="18">
        <v>4</v>
      </c>
      <c r="E11" s="543">
        <v>0.17817129675892346</v>
      </c>
    </row>
    <row r="12" spans="1:5" x14ac:dyDescent="0.2">
      <c r="A12" s="17" t="s">
        <v>33</v>
      </c>
      <c r="B12" s="18">
        <v>7944.4001197814941</v>
      </c>
      <c r="C12" s="18">
        <v>994.69280000000003</v>
      </c>
      <c r="D12" s="18">
        <v>52</v>
      </c>
      <c r="E12" s="543">
        <v>0.12520678528303511</v>
      </c>
    </row>
    <row r="13" spans="1:5" x14ac:dyDescent="0.2">
      <c r="A13" s="17" t="s">
        <v>34</v>
      </c>
      <c r="B13" s="18">
        <v>991.60001754760742</v>
      </c>
      <c r="C13" s="18">
        <v>60.2973</v>
      </c>
      <c r="D13" s="18">
        <v>6</v>
      </c>
      <c r="E13" s="543">
        <v>6.0808086862609481E-2</v>
      </c>
    </row>
    <row r="14" spans="1:5" x14ac:dyDescent="0.2">
      <c r="A14" s="17" t="s">
        <v>35</v>
      </c>
      <c r="B14" s="18">
        <v>678.15693664550781</v>
      </c>
      <c r="C14" s="18">
        <v>100.1182</v>
      </c>
      <c r="D14" s="18">
        <v>7</v>
      </c>
      <c r="E14" s="543">
        <v>0.14763278909338159</v>
      </c>
    </row>
    <row r="15" spans="1:5" x14ac:dyDescent="0.2">
      <c r="A15" s="17" t="s">
        <v>36</v>
      </c>
      <c r="B15" s="18">
        <v>6750.1999187469482</v>
      </c>
      <c r="C15" s="18">
        <v>818.02279999999996</v>
      </c>
      <c r="D15" s="18">
        <v>37</v>
      </c>
      <c r="E15" s="543">
        <v>0.1211849737558367</v>
      </c>
    </row>
    <row r="16" spans="1:5" x14ac:dyDescent="0.2">
      <c r="A16" s="432" t="s">
        <v>37</v>
      </c>
      <c r="B16" s="433">
        <v>34756.223617553711</v>
      </c>
      <c r="C16" s="433">
        <v>3288.2203</v>
      </c>
      <c r="D16" s="433">
        <v>175</v>
      </c>
      <c r="E16" s="544">
        <v>9.4608100586027893E-2</v>
      </c>
    </row>
  </sheetData>
  <mergeCells count="5"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D704-C061-4B39-AC40-2FB9407A49CE}">
  <sheetPr>
    <tabColor theme="9" tint="0.59999389629810485"/>
  </sheetPr>
  <dimension ref="A1:BF23"/>
  <sheetViews>
    <sheetView showGridLines="0" workbookViewId="0">
      <selection activeCell="I1" sqref="I1"/>
    </sheetView>
  </sheetViews>
  <sheetFormatPr defaultRowHeight="12.75" x14ac:dyDescent="0.2"/>
  <cols>
    <col min="1" max="1" width="38.7109375" style="135" customWidth="1"/>
    <col min="2" max="2" width="15.7109375" style="135" customWidth="1"/>
    <col min="3" max="3" width="13" style="135" customWidth="1"/>
    <col min="4" max="4" width="11.28515625" style="135" bestFit="1" customWidth="1"/>
    <col min="5" max="5" width="11.140625" style="135" bestFit="1" customWidth="1"/>
    <col min="6" max="6" width="10" style="135" bestFit="1" customWidth="1"/>
    <col min="7" max="7" width="10" style="135" customWidth="1"/>
    <col min="8" max="8" width="5.28515625" style="135" customWidth="1"/>
    <col min="9" max="62" width="12.7109375" style="135" customWidth="1"/>
    <col min="63" max="16384" width="9.140625" style="135"/>
  </cols>
  <sheetData>
    <row r="1" spans="1:58" s="126" customFormat="1" ht="15" customHeight="1" x14ac:dyDescent="0.25">
      <c r="A1" s="125" t="s">
        <v>466</v>
      </c>
    </row>
    <row r="2" spans="1:58" s="128" customFormat="1" ht="15" customHeight="1" x14ac:dyDescent="0.25">
      <c r="A2" s="127"/>
    </row>
    <row r="3" spans="1:58" s="128" customFormat="1" ht="15" customHeight="1" x14ac:dyDescent="0.25">
      <c r="A3" s="129"/>
      <c r="B3" s="690" t="s">
        <v>177</v>
      </c>
      <c r="C3" s="690"/>
      <c r="D3" s="154"/>
      <c r="E3" s="154"/>
      <c r="F3" s="130"/>
    </row>
    <row r="4" spans="1:58" s="128" customFormat="1" ht="6" customHeight="1" x14ac:dyDescent="0.25">
      <c r="A4" s="131"/>
      <c r="B4" s="132"/>
      <c r="C4" s="132"/>
      <c r="D4" s="133"/>
      <c r="E4" s="133"/>
      <c r="F4" s="134"/>
    </row>
    <row r="5" spans="1:58" s="22" customFormat="1" ht="39.75" customHeight="1" thickBot="1" x14ac:dyDescent="0.25">
      <c r="A5" s="461" t="s">
        <v>178</v>
      </c>
      <c r="B5" s="462" t="s">
        <v>188</v>
      </c>
      <c r="C5" s="462" t="s">
        <v>420</v>
      </c>
      <c r="D5" s="462" t="s">
        <v>182</v>
      </c>
      <c r="E5" s="462" t="s">
        <v>183</v>
      </c>
      <c r="F5" s="462" t="s">
        <v>184</v>
      </c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 t="s">
        <v>186</v>
      </c>
      <c r="BF5" s="3"/>
    </row>
    <row r="6" spans="1:58" s="157" customFormat="1" ht="6" customHeight="1" thickTop="1" x14ac:dyDescent="0.2">
      <c r="A6" s="136"/>
      <c r="B6" s="137"/>
      <c r="C6" s="137"/>
      <c r="D6" s="137"/>
      <c r="E6" s="137"/>
      <c r="F6" s="138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3"/>
    </row>
    <row r="7" spans="1:58" s="166" customFormat="1" ht="19.5" customHeight="1" x14ac:dyDescent="0.3">
      <c r="A7" s="580" t="s">
        <v>41</v>
      </c>
      <c r="B7" s="148"/>
      <c r="C7" s="148"/>
      <c r="D7" s="148"/>
      <c r="E7" s="148"/>
      <c r="F7" s="149"/>
    </row>
    <row r="8" spans="1:58" s="167" customFormat="1" ht="3.75" customHeight="1" x14ac:dyDescent="0.2">
      <c r="A8" s="150"/>
      <c r="B8" s="151"/>
      <c r="C8" s="151"/>
      <c r="D8" s="151"/>
      <c r="E8" s="151"/>
      <c r="F8" s="152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</row>
    <row r="9" spans="1:58" x14ac:dyDescent="0.2">
      <c r="A9" s="141" t="s">
        <v>345</v>
      </c>
      <c r="B9" s="159">
        <v>478.63348388669999</v>
      </c>
      <c r="C9" s="159" t="s">
        <v>13</v>
      </c>
      <c r="D9" s="160">
        <v>478.63348388669999</v>
      </c>
      <c r="E9" s="159">
        <v>239.31674194335938</v>
      </c>
      <c r="F9" s="159">
        <v>23.931674957275391</v>
      </c>
    </row>
    <row r="10" spans="1:58" x14ac:dyDescent="0.2">
      <c r="A10" s="141" t="s">
        <v>135</v>
      </c>
      <c r="B10" s="159">
        <v>144.58326721189999</v>
      </c>
      <c r="C10" s="159" t="s">
        <v>13</v>
      </c>
      <c r="D10" s="160">
        <v>144.58326721189999</v>
      </c>
      <c r="E10" s="159">
        <v>144.58326721191406</v>
      </c>
      <c r="F10" s="159">
        <v>0.5964348316192627</v>
      </c>
    </row>
    <row r="11" spans="1:58" x14ac:dyDescent="0.2">
      <c r="A11" s="141" t="s">
        <v>136</v>
      </c>
      <c r="B11" s="159">
        <v>478.63348388669999</v>
      </c>
      <c r="C11" s="159" t="s">
        <v>13</v>
      </c>
      <c r="D11" s="160">
        <v>478.63348388669999</v>
      </c>
      <c r="E11" s="159">
        <v>239.31674194335938</v>
      </c>
      <c r="F11" s="159">
        <v>38.290679931640625</v>
      </c>
    </row>
    <row r="12" spans="1:58" x14ac:dyDescent="0.2">
      <c r="A12" s="141" t="s">
        <v>137</v>
      </c>
      <c r="B12" s="159">
        <v>478.63348388669999</v>
      </c>
      <c r="C12" s="159" t="s">
        <v>13</v>
      </c>
      <c r="D12" s="160">
        <v>478.63348388669999</v>
      </c>
      <c r="E12" s="159">
        <v>239.31674194335938</v>
      </c>
      <c r="F12" s="159">
        <v>3.5897512435913086</v>
      </c>
    </row>
    <row r="13" spans="1:58" x14ac:dyDescent="0.2">
      <c r="A13" s="141" t="s">
        <v>346</v>
      </c>
      <c r="B13" s="159">
        <v>144.58326721189999</v>
      </c>
      <c r="C13" s="159" t="s">
        <v>13</v>
      </c>
      <c r="D13" s="160">
        <v>144.58326721189999</v>
      </c>
      <c r="E13" s="159">
        <v>144.58326721191406</v>
      </c>
      <c r="F13" s="159" t="s">
        <v>13</v>
      </c>
    </row>
    <row r="14" spans="1:58" s="163" customFormat="1" ht="3.75" customHeight="1" x14ac:dyDescent="0.2">
      <c r="A14" s="143"/>
      <c r="B14" s="161"/>
      <c r="C14" s="161"/>
      <c r="D14" s="162"/>
      <c r="E14" s="161"/>
      <c r="F14" s="161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</row>
    <row r="15" spans="1:58" s="163" customFormat="1" ht="15" customHeight="1" x14ac:dyDescent="0.2">
      <c r="A15" s="463" t="s">
        <v>138</v>
      </c>
      <c r="B15" s="465">
        <v>1725.0669860838998</v>
      </c>
      <c r="C15" s="465" t="s">
        <v>13</v>
      </c>
      <c r="D15" s="465">
        <v>1725.0669860838998</v>
      </c>
      <c r="E15" s="465" t="s">
        <v>13</v>
      </c>
      <c r="F15" s="465">
        <v>66.408540964126587</v>
      </c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</row>
    <row r="16" spans="1:58" s="163" customFormat="1" ht="6" customHeight="1" x14ac:dyDescent="0.2">
      <c r="A16" s="143"/>
      <c r="B16" s="164"/>
      <c r="C16" s="164"/>
      <c r="D16" s="164"/>
      <c r="E16" s="164"/>
      <c r="F16" s="16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</row>
    <row r="17" spans="1:58" s="166" customFormat="1" ht="19.5" customHeight="1" x14ac:dyDescent="0.3">
      <c r="A17" s="580" t="s">
        <v>45</v>
      </c>
      <c r="B17" s="148"/>
      <c r="C17" s="148"/>
      <c r="D17" s="148"/>
      <c r="E17" s="148"/>
      <c r="F17" s="149"/>
    </row>
    <row r="18" spans="1:58" s="167" customFormat="1" ht="3.75" customHeight="1" x14ac:dyDescent="0.2">
      <c r="A18" s="150"/>
      <c r="B18" s="151"/>
      <c r="C18" s="151"/>
      <c r="D18" s="151"/>
      <c r="E18" s="151"/>
      <c r="F18" s="152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</row>
    <row r="19" spans="1:58" x14ac:dyDescent="0.2">
      <c r="A19" s="141" t="s">
        <v>159</v>
      </c>
      <c r="B19" s="159" t="s">
        <v>13</v>
      </c>
      <c r="C19" s="159">
        <v>144.58326721189999</v>
      </c>
      <c r="D19" s="160">
        <v>144.58326721189999</v>
      </c>
      <c r="E19" s="159">
        <v>144.58326721191406</v>
      </c>
      <c r="F19" s="159" t="s">
        <v>13</v>
      </c>
    </row>
    <row r="20" spans="1:58" s="163" customFormat="1" ht="3.75" customHeight="1" x14ac:dyDescent="0.2">
      <c r="A20" s="143"/>
      <c r="B20" s="161"/>
      <c r="C20" s="161"/>
      <c r="D20" s="162"/>
      <c r="E20" s="161"/>
      <c r="F20" s="161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</row>
    <row r="21" spans="1:58" s="163" customFormat="1" ht="15" customHeight="1" x14ac:dyDescent="0.2">
      <c r="A21" s="463" t="s">
        <v>158</v>
      </c>
      <c r="B21" s="465" t="s">
        <v>13</v>
      </c>
      <c r="C21" s="465">
        <v>144.58326721189999</v>
      </c>
      <c r="D21" s="465">
        <v>144.58326721189999</v>
      </c>
      <c r="E21" s="465" t="s">
        <v>13</v>
      </c>
      <c r="F21" s="465" t="s">
        <v>13</v>
      </c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</row>
    <row r="22" spans="1:58" ht="6" customHeight="1" x14ac:dyDescent="0.2"/>
    <row r="23" spans="1:58" x14ac:dyDescent="0.2">
      <c r="A23" s="104" t="s">
        <v>160</v>
      </c>
    </row>
  </sheetData>
  <mergeCells count="1">
    <mergeCell ref="B3:C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0.59999389629810485"/>
  </sheetPr>
  <dimension ref="A1:AB28"/>
  <sheetViews>
    <sheetView showGridLines="0" workbookViewId="0">
      <selection activeCell="K1" sqref="K1"/>
    </sheetView>
  </sheetViews>
  <sheetFormatPr defaultRowHeight="12.75" x14ac:dyDescent="0.2"/>
  <cols>
    <col min="1" max="1" width="45.7109375" style="135" customWidth="1"/>
    <col min="2" max="2" width="9.7109375" style="135" bestFit="1" customWidth="1"/>
    <col min="3" max="3" width="11.5703125" style="135" bestFit="1" customWidth="1"/>
    <col min="4" max="4" width="11.5703125" style="135" customWidth="1"/>
    <col min="5" max="7" width="10.7109375" style="135" customWidth="1"/>
    <col min="8" max="8" width="11.28515625" style="135" bestFit="1" customWidth="1"/>
    <col min="9" max="9" width="11.140625" style="135" bestFit="1" customWidth="1"/>
    <col min="10" max="10" width="10" style="135" bestFit="1" customWidth="1"/>
    <col min="11" max="32" width="12.7109375" style="135" customWidth="1"/>
    <col min="33" max="16384" width="9.140625" style="135"/>
  </cols>
  <sheetData>
    <row r="1" spans="1:28" s="126" customFormat="1" ht="15" customHeight="1" x14ac:dyDescent="0.25">
      <c r="A1" s="125" t="s">
        <v>368</v>
      </c>
    </row>
    <row r="2" spans="1:28" s="128" customFormat="1" ht="15" customHeight="1" x14ac:dyDescent="0.25">
      <c r="A2" s="127"/>
    </row>
    <row r="3" spans="1:28" s="128" customFormat="1" ht="15" customHeight="1" x14ac:dyDescent="0.25">
      <c r="A3" s="129"/>
      <c r="B3" s="690" t="s">
        <v>177</v>
      </c>
      <c r="C3" s="690"/>
      <c r="D3" s="690"/>
      <c r="E3" s="690"/>
      <c r="F3" s="599"/>
      <c r="G3" s="599"/>
      <c r="H3" s="154"/>
      <c r="I3" s="154"/>
      <c r="J3" s="130"/>
    </row>
    <row r="4" spans="1:28" s="128" customFormat="1" ht="6" customHeight="1" x14ac:dyDescent="0.25">
      <c r="A4" s="131"/>
      <c r="B4" s="132"/>
      <c r="C4" s="132"/>
      <c r="D4" s="132"/>
      <c r="E4" s="132"/>
      <c r="F4" s="132"/>
      <c r="G4" s="132"/>
      <c r="H4" s="133"/>
      <c r="I4" s="133"/>
      <c r="J4" s="134"/>
    </row>
    <row r="5" spans="1:28" s="22" customFormat="1" ht="39.75" customHeight="1" thickBot="1" x14ac:dyDescent="0.25">
      <c r="A5" s="461" t="s">
        <v>178</v>
      </c>
      <c r="B5" s="462" t="s">
        <v>267</v>
      </c>
      <c r="C5" s="462" t="s">
        <v>268</v>
      </c>
      <c r="D5" s="462" t="s">
        <v>269</v>
      </c>
      <c r="E5" s="462" t="s">
        <v>270</v>
      </c>
      <c r="F5" s="462" t="s">
        <v>200</v>
      </c>
      <c r="G5" s="462" t="s">
        <v>421</v>
      </c>
      <c r="H5" s="462" t="s">
        <v>182</v>
      </c>
      <c r="I5" s="462" t="s">
        <v>183</v>
      </c>
      <c r="J5" s="462" t="s">
        <v>184</v>
      </c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 t="s">
        <v>190</v>
      </c>
      <c r="AB5" s="3"/>
    </row>
    <row r="6" spans="1:28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8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3"/>
    </row>
    <row r="7" spans="1:28" s="158" customFormat="1" ht="19.5" customHeight="1" x14ac:dyDescent="0.3">
      <c r="A7" s="580" t="s">
        <v>39</v>
      </c>
      <c r="B7" s="139"/>
      <c r="C7" s="139"/>
      <c r="D7" s="139"/>
      <c r="E7" s="139"/>
      <c r="F7" s="139"/>
      <c r="G7" s="139"/>
      <c r="H7" s="139"/>
      <c r="I7" s="139"/>
      <c r="J7" s="140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3"/>
    </row>
    <row r="8" spans="1:28" s="157" customFormat="1" ht="3.75" customHeight="1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</row>
    <row r="9" spans="1:28" x14ac:dyDescent="0.2">
      <c r="A9" s="141" t="s">
        <v>59</v>
      </c>
      <c r="B9" s="159" t="s">
        <v>13</v>
      </c>
      <c r="C9" s="159" t="s">
        <v>13</v>
      </c>
      <c r="D9" s="159">
        <v>429.63108825680001</v>
      </c>
      <c r="E9" s="159">
        <v>401.52801513669999</v>
      </c>
      <c r="F9" s="159" t="s">
        <v>13</v>
      </c>
      <c r="G9" s="159" t="s">
        <v>13</v>
      </c>
      <c r="H9" s="160">
        <v>831.15910339360005</v>
      </c>
      <c r="I9" s="159">
        <v>831.15910339355469</v>
      </c>
      <c r="J9" s="159">
        <v>42.116675853729248</v>
      </c>
    </row>
    <row r="10" spans="1:28" x14ac:dyDescent="0.2">
      <c r="A10" s="141" t="s">
        <v>60</v>
      </c>
      <c r="B10" s="159" t="s">
        <v>13</v>
      </c>
      <c r="C10" s="159" t="s">
        <v>13</v>
      </c>
      <c r="D10" s="159" t="s">
        <v>13</v>
      </c>
      <c r="E10" s="159">
        <v>472.07383728029998</v>
      </c>
      <c r="F10" s="159" t="s">
        <v>13</v>
      </c>
      <c r="G10" s="159" t="s">
        <v>13</v>
      </c>
      <c r="H10" s="160">
        <v>472.07383728029998</v>
      </c>
      <c r="I10" s="159">
        <v>472.07383728027344</v>
      </c>
      <c r="J10" s="159">
        <v>79.511524200439453</v>
      </c>
    </row>
    <row r="11" spans="1:28" x14ac:dyDescent="0.2">
      <c r="A11" s="141" t="s">
        <v>62</v>
      </c>
      <c r="B11" s="159" t="s">
        <v>13</v>
      </c>
      <c r="C11" s="159" t="s">
        <v>13</v>
      </c>
      <c r="D11" s="159">
        <v>343.7774963379</v>
      </c>
      <c r="E11" s="159">
        <v>279.62817382809999</v>
      </c>
      <c r="F11" s="159" t="s">
        <v>13</v>
      </c>
      <c r="G11" s="159" t="s">
        <v>13</v>
      </c>
      <c r="H11" s="160">
        <v>623.40567016600005</v>
      </c>
      <c r="I11" s="159">
        <v>623.40567016601563</v>
      </c>
      <c r="J11" s="159">
        <v>92.729091644287109</v>
      </c>
    </row>
    <row r="12" spans="1:28" x14ac:dyDescent="0.2">
      <c r="A12" s="141" t="s">
        <v>63</v>
      </c>
      <c r="B12" s="159">
        <v>317.29174804690001</v>
      </c>
      <c r="C12" s="159">
        <v>721.62109375</v>
      </c>
      <c r="D12" s="159">
        <v>828.8439865112</v>
      </c>
      <c r="E12" s="159">
        <v>1328.6298370361001</v>
      </c>
      <c r="F12" s="159" t="s">
        <v>13</v>
      </c>
      <c r="G12" s="159" t="s">
        <v>13</v>
      </c>
      <c r="H12" s="160">
        <v>3196.3866653442001</v>
      </c>
      <c r="I12" s="159">
        <v>2162.1401786804199</v>
      </c>
      <c r="J12" s="159">
        <v>545.18536424636841</v>
      </c>
    </row>
    <row r="13" spans="1:28" x14ac:dyDescent="0.2">
      <c r="A13" s="141" t="s">
        <v>64</v>
      </c>
      <c r="B13" s="159" t="s">
        <v>13</v>
      </c>
      <c r="C13" s="159" t="s">
        <v>13</v>
      </c>
      <c r="D13" s="159">
        <v>168.359375</v>
      </c>
      <c r="E13" s="159">
        <v>1517.7762489319</v>
      </c>
      <c r="F13" s="159" t="s">
        <v>13</v>
      </c>
      <c r="G13" s="159" t="s">
        <v>13</v>
      </c>
      <c r="H13" s="160">
        <v>1686.1356239319</v>
      </c>
      <c r="I13" s="159">
        <v>1346.8812808990479</v>
      </c>
      <c r="J13" s="159">
        <v>677.51111602783203</v>
      </c>
    </row>
    <row r="14" spans="1:28" x14ac:dyDescent="0.2">
      <c r="A14" s="141" t="s">
        <v>72</v>
      </c>
      <c r="B14" s="159" t="s">
        <v>13</v>
      </c>
      <c r="C14" s="159" t="s">
        <v>13</v>
      </c>
      <c r="D14" s="159">
        <v>144.15878295900001</v>
      </c>
      <c r="E14" s="159">
        <v>556.25352478030004</v>
      </c>
      <c r="F14" s="159">
        <v>281.27438354489999</v>
      </c>
      <c r="G14" s="159" t="s">
        <v>13</v>
      </c>
      <c r="H14" s="160">
        <v>981.68669128420004</v>
      </c>
      <c r="I14" s="159">
        <v>981.68669128417969</v>
      </c>
      <c r="J14" s="159">
        <v>262.2445592880249</v>
      </c>
    </row>
    <row r="15" spans="1:28" x14ac:dyDescent="0.2">
      <c r="A15" s="141" t="s">
        <v>80</v>
      </c>
      <c r="B15" s="159" t="s">
        <v>13</v>
      </c>
      <c r="C15" s="159" t="s">
        <v>13</v>
      </c>
      <c r="D15" s="159">
        <v>955.08525085450003</v>
      </c>
      <c r="E15" s="159">
        <v>194.2604522705</v>
      </c>
      <c r="F15" s="159" t="s">
        <v>13</v>
      </c>
      <c r="G15" s="159" t="s">
        <v>13</v>
      </c>
      <c r="H15" s="160">
        <v>1149.345703125</v>
      </c>
      <c r="I15" s="159">
        <v>1149.345703125</v>
      </c>
      <c r="J15" s="159">
        <v>88.587832450866699</v>
      </c>
    </row>
    <row r="16" spans="1:28" x14ac:dyDescent="0.2">
      <c r="A16" s="141" t="s">
        <v>82</v>
      </c>
      <c r="B16" s="159" t="s">
        <v>13</v>
      </c>
      <c r="C16" s="159">
        <v>721.62109375</v>
      </c>
      <c r="D16" s="159">
        <v>2009.0575714111001</v>
      </c>
      <c r="E16" s="159">
        <v>2001.3412570953001</v>
      </c>
      <c r="F16" s="159" t="s">
        <v>13</v>
      </c>
      <c r="G16" s="159" t="s">
        <v>13</v>
      </c>
      <c r="H16" s="160">
        <v>4732.0199222564997</v>
      </c>
      <c r="I16" s="159">
        <v>4232.4975681304932</v>
      </c>
      <c r="J16" s="159">
        <v>2593.2012519836426</v>
      </c>
    </row>
    <row r="17" spans="1:28" x14ac:dyDescent="0.2">
      <c r="A17" s="141" t="s">
        <v>88</v>
      </c>
      <c r="B17" s="159">
        <v>524.77210998539999</v>
      </c>
      <c r="C17" s="159" t="s">
        <v>13</v>
      </c>
      <c r="D17" s="159">
        <v>2670.2541961669999</v>
      </c>
      <c r="E17" s="159">
        <v>886.07069396969996</v>
      </c>
      <c r="F17" s="159" t="s">
        <v>13</v>
      </c>
      <c r="G17" s="159" t="s">
        <v>13</v>
      </c>
      <c r="H17" s="160">
        <v>4081.0970001220999</v>
      </c>
      <c r="I17" s="159">
        <v>3924.8340301513672</v>
      </c>
      <c r="J17" s="159">
        <v>604.5472526550293</v>
      </c>
    </row>
    <row r="18" spans="1:28" x14ac:dyDescent="0.2">
      <c r="A18" s="141" t="s">
        <v>89</v>
      </c>
      <c r="B18" s="159" t="s">
        <v>13</v>
      </c>
      <c r="C18" s="159" t="s">
        <v>13</v>
      </c>
      <c r="D18" s="159" t="s">
        <v>13</v>
      </c>
      <c r="E18" s="159">
        <v>438.03842163090002</v>
      </c>
      <c r="F18" s="159" t="s">
        <v>13</v>
      </c>
      <c r="G18" s="159" t="s">
        <v>13</v>
      </c>
      <c r="H18" s="160">
        <v>438.03842163090002</v>
      </c>
      <c r="I18" s="159">
        <v>219.01921081542969</v>
      </c>
      <c r="J18" s="159">
        <v>100.74884796142578</v>
      </c>
    </row>
    <row r="19" spans="1:28" x14ac:dyDescent="0.2">
      <c r="A19" s="141" t="s">
        <v>91</v>
      </c>
      <c r="B19" s="159" t="s">
        <v>13</v>
      </c>
      <c r="C19" s="159" t="s">
        <v>13</v>
      </c>
      <c r="D19" s="159">
        <v>584.04406738279999</v>
      </c>
      <c r="E19" s="159">
        <v>261.10925292970001</v>
      </c>
      <c r="F19" s="159" t="s">
        <v>13</v>
      </c>
      <c r="G19" s="159" t="s">
        <v>13</v>
      </c>
      <c r="H19" s="160">
        <v>845.1533203125</v>
      </c>
      <c r="I19" s="159">
        <v>845.1533203125</v>
      </c>
      <c r="J19" s="159">
        <v>134.94681549072266</v>
      </c>
    </row>
    <row r="20" spans="1:28" x14ac:dyDescent="0.2">
      <c r="A20" s="141" t="s">
        <v>92</v>
      </c>
      <c r="B20" s="159" t="s">
        <v>13</v>
      </c>
      <c r="C20" s="159" t="s">
        <v>13</v>
      </c>
      <c r="D20" s="159">
        <v>1580.2950592041</v>
      </c>
      <c r="E20" s="159">
        <v>2021.7415618896</v>
      </c>
      <c r="F20" s="159" t="s">
        <v>13</v>
      </c>
      <c r="G20" s="159" t="s">
        <v>13</v>
      </c>
      <c r="H20" s="160">
        <v>3602.0366210938</v>
      </c>
      <c r="I20" s="159">
        <v>2961.7846984863281</v>
      </c>
      <c r="J20" s="159">
        <v>628.68918228149414</v>
      </c>
    </row>
    <row r="21" spans="1:28" x14ac:dyDescent="0.2">
      <c r="A21" s="141" t="s">
        <v>93</v>
      </c>
      <c r="B21" s="159">
        <v>317.29174804690001</v>
      </c>
      <c r="C21" s="159" t="s">
        <v>13</v>
      </c>
      <c r="D21" s="159" t="s">
        <v>13</v>
      </c>
      <c r="E21" s="159">
        <v>379.28430175779999</v>
      </c>
      <c r="F21" s="159" t="s">
        <v>13</v>
      </c>
      <c r="G21" s="159" t="s">
        <v>13</v>
      </c>
      <c r="H21" s="160">
        <v>696.57604980470001</v>
      </c>
      <c r="I21" s="159">
        <v>696.5760498046875</v>
      </c>
      <c r="J21" s="159">
        <v>38.794954299926758</v>
      </c>
    </row>
    <row r="22" spans="1:28" x14ac:dyDescent="0.2">
      <c r="A22" s="141" t="s">
        <v>94</v>
      </c>
      <c r="B22" s="159" t="s">
        <v>13</v>
      </c>
      <c r="C22" s="159" t="s">
        <v>13</v>
      </c>
      <c r="D22" s="159">
        <v>414.4219932556</v>
      </c>
      <c r="E22" s="159">
        <v>259.0139465332</v>
      </c>
      <c r="F22" s="159" t="s">
        <v>13</v>
      </c>
      <c r="G22" s="159">
        <v>261.10925292970001</v>
      </c>
      <c r="H22" s="160">
        <v>934.54519271849995</v>
      </c>
      <c r="I22" s="159">
        <v>934.54519271850586</v>
      </c>
      <c r="J22" s="159">
        <v>112.69896578788757</v>
      </c>
    </row>
    <row r="23" spans="1:28" x14ac:dyDescent="0.2">
      <c r="A23" s="141" t="s">
        <v>95</v>
      </c>
      <c r="B23" s="159" t="s">
        <v>13</v>
      </c>
      <c r="C23" s="159" t="s">
        <v>13</v>
      </c>
      <c r="D23" s="159" t="s">
        <v>13</v>
      </c>
      <c r="E23" s="159">
        <v>681.76352310180005</v>
      </c>
      <c r="F23" s="159" t="s">
        <v>13</v>
      </c>
      <c r="G23" s="159" t="s">
        <v>13</v>
      </c>
      <c r="H23" s="160">
        <v>681.76352310180005</v>
      </c>
      <c r="I23" s="159">
        <v>461.3637866973877</v>
      </c>
      <c r="J23" s="159">
        <v>170.44088077545166</v>
      </c>
    </row>
    <row r="24" spans="1:28" x14ac:dyDescent="0.2">
      <c r="A24" s="141" t="s">
        <v>432</v>
      </c>
      <c r="B24" s="159" t="s">
        <v>13</v>
      </c>
      <c r="C24" s="159" t="s">
        <v>13</v>
      </c>
      <c r="D24" s="159" t="s">
        <v>13</v>
      </c>
      <c r="E24" s="159">
        <v>312.5259399414</v>
      </c>
      <c r="F24" s="159" t="s">
        <v>13</v>
      </c>
      <c r="G24" s="159" t="s">
        <v>13</v>
      </c>
      <c r="H24" s="160">
        <v>312.5259399414</v>
      </c>
      <c r="I24" s="159">
        <v>156.26296997070313</v>
      </c>
      <c r="J24" s="159" t="s">
        <v>13</v>
      </c>
    </row>
    <row r="25" spans="1:28" s="163" customFormat="1" ht="3.75" customHeight="1" x14ac:dyDescent="0.2">
      <c r="A25" s="143"/>
      <c r="B25" s="161"/>
      <c r="C25" s="161"/>
      <c r="D25" s="161"/>
      <c r="E25" s="161"/>
      <c r="F25" s="161"/>
      <c r="G25" s="161"/>
      <c r="H25" s="162"/>
      <c r="I25" s="161"/>
      <c r="J25" s="161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</row>
    <row r="26" spans="1:28" s="163" customFormat="1" ht="15" customHeight="1" x14ac:dyDescent="0.2">
      <c r="A26" s="463" t="s">
        <v>97</v>
      </c>
      <c r="B26" s="465">
        <v>1159.3556060792</v>
      </c>
      <c r="C26" s="465">
        <v>1443.2421875</v>
      </c>
      <c r="D26" s="465">
        <v>10127.928867340001</v>
      </c>
      <c r="E26" s="465">
        <v>11991.0389881133</v>
      </c>
      <c r="F26" s="465">
        <v>281.27438354489999</v>
      </c>
      <c r="G26" s="465">
        <v>261.10925292970001</v>
      </c>
      <c r="H26" s="465">
        <v>25263.949285507395</v>
      </c>
      <c r="I26" s="465" t="s">
        <v>13</v>
      </c>
      <c r="J26" s="465">
        <v>6171.9543149471283</v>
      </c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</row>
    <row r="27" spans="1:28" ht="6" customHeight="1" x14ac:dyDescent="0.2"/>
    <row r="28" spans="1:28" x14ac:dyDescent="0.2">
      <c r="A28" s="104" t="s">
        <v>430</v>
      </c>
    </row>
  </sheetData>
  <mergeCells count="1">
    <mergeCell ref="B3:E3"/>
  </mergeCells>
  <pageMargins left="0.7" right="0.7" top="0.75" bottom="0.75" header="0.3" footer="0.3"/>
  <pageSetup orientation="portrait" horizontalDpi="90" verticalDpi="9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0.59999389629810485"/>
  </sheetPr>
  <dimension ref="A1:AP30"/>
  <sheetViews>
    <sheetView showGridLines="0" workbookViewId="0">
      <selection activeCell="R1" sqref="R1"/>
    </sheetView>
  </sheetViews>
  <sheetFormatPr defaultRowHeight="12.75" x14ac:dyDescent="0.2"/>
  <cols>
    <col min="1" max="1" width="39.140625" style="135" customWidth="1"/>
    <col min="2" max="2" width="9.28515625" style="135" customWidth="1"/>
    <col min="3" max="3" width="10.7109375" style="135" bestFit="1" customWidth="1"/>
    <col min="4" max="4" width="6.85546875" style="135" bestFit="1" customWidth="1"/>
    <col min="5" max="5" width="9.7109375" style="135" bestFit="1" customWidth="1"/>
    <col min="6" max="6" width="10.7109375" style="135" customWidth="1"/>
    <col min="7" max="7" width="7.7109375" style="135" customWidth="1"/>
    <col min="8" max="8" width="9" style="135" customWidth="1"/>
    <col min="9" max="9" width="11.5703125" style="135" customWidth="1"/>
    <col min="10" max="10" width="13.42578125" style="135" customWidth="1"/>
    <col min="11" max="12" width="7.42578125" style="135" customWidth="1"/>
    <col min="13" max="13" width="9.42578125" style="135" customWidth="1"/>
    <col min="14" max="14" width="7.7109375" style="135" customWidth="1"/>
    <col min="15" max="15" width="11.28515625" style="135" bestFit="1" customWidth="1"/>
    <col min="16" max="16" width="11.140625" style="135" bestFit="1" customWidth="1"/>
    <col min="17" max="17" width="10" style="135" bestFit="1" customWidth="1"/>
    <col min="18" max="46" width="12.7109375" style="135" customWidth="1"/>
    <col min="47" max="16384" width="9.140625" style="135"/>
  </cols>
  <sheetData>
    <row r="1" spans="1:42" s="126" customFormat="1" ht="15" customHeight="1" x14ac:dyDescent="0.25">
      <c r="A1" s="125" t="s">
        <v>369</v>
      </c>
    </row>
    <row r="2" spans="1:42" s="128" customFormat="1" ht="15" customHeight="1" x14ac:dyDescent="0.25">
      <c r="A2" s="127"/>
    </row>
    <row r="3" spans="1:42" s="128" customFormat="1" ht="15" customHeight="1" x14ac:dyDescent="0.25">
      <c r="A3" s="129"/>
      <c r="B3" s="690" t="s">
        <v>177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154"/>
      <c r="P3" s="154"/>
      <c r="Q3" s="130"/>
    </row>
    <row r="4" spans="1:42" s="128" customFormat="1" ht="6" customHeight="1" x14ac:dyDescent="0.25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3"/>
      <c r="P4" s="133"/>
      <c r="Q4" s="134"/>
    </row>
    <row r="5" spans="1:42" s="22" customFormat="1" ht="40.5" customHeight="1" thickBot="1" x14ac:dyDescent="0.25">
      <c r="A5" s="461" t="s">
        <v>178</v>
      </c>
      <c r="B5" s="462" t="s">
        <v>191</v>
      </c>
      <c r="C5" s="462" t="s">
        <v>192</v>
      </c>
      <c r="D5" s="462" t="s">
        <v>189</v>
      </c>
      <c r="E5" s="462" t="s">
        <v>422</v>
      </c>
      <c r="F5" s="462" t="s">
        <v>180</v>
      </c>
      <c r="G5" s="462" t="s">
        <v>365</v>
      </c>
      <c r="H5" s="462" t="s">
        <v>424</v>
      </c>
      <c r="I5" s="462" t="s">
        <v>416</v>
      </c>
      <c r="J5" s="462" t="s">
        <v>181</v>
      </c>
      <c r="K5" s="462" t="s">
        <v>425</v>
      </c>
      <c r="L5" s="462" t="s">
        <v>426</v>
      </c>
      <c r="M5" s="462" t="s">
        <v>427</v>
      </c>
      <c r="N5" s="462" t="s">
        <v>429</v>
      </c>
      <c r="O5" s="462" t="s">
        <v>182</v>
      </c>
      <c r="P5" s="462" t="s">
        <v>183</v>
      </c>
      <c r="Q5" s="462" t="s">
        <v>184</v>
      </c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 t="s">
        <v>190</v>
      </c>
      <c r="AP5" s="3"/>
    </row>
    <row r="6" spans="1:42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8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3"/>
    </row>
    <row r="7" spans="1:42" s="166" customFormat="1" ht="19.5" customHeight="1" x14ac:dyDescent="0.3">
      <c r="A7" s="580" t="s">
        <v>185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9"/>
    </row>
    <row r="8" spans="1:42" s="167" customFormat="1" ht="3.75" customHeight="1" x14ac:dyDescent="0.2">
      <c r="A8" s="15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1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</row>
    <row r="9" spans="1:42" x14ac:dyDescent="0.2">
      <c r="A9" s="141" t="s">
        <v>247</v>
      </c>
      <c r="B9" s="159" t="s">
        <v>13</v>
      </c>
      <c r="C9" s="159" t="s">
        <v>13</v>
      </c>
      <c r="D9" s="159" t="s">
        <v>13</v>
      </c>
      <c r="E9" s="159" t="s">
        <v>13</v>
      </c>
      <c r="F9" s="159" t="s">
        <v>13</v>
      </c>
      <c r="G9" s="159">
        <v>584.05126953130002</v>
      </c>
      <c r="H9" s="159" t="s">
        <v>13</v>
      </c>
      <c r="I9" s="159" t="s">
        <v>13</v>
      </c>
      <c r="J9" s="159" t="s">
        <v>13</v>
      </c>
      <c r="K9" s="159" t="s">
        <v>13</v>
      </c>
      <c r="L9" s="159" t="s">
        <v>13</v>
      </c>
      <c r="M9" s="159" t="s">
        <v>13</v>
      </c>
      <c r="N9" s="159" t="s">
        <v>13</v>
      </c>
      <c r="O9" s="160">
        <v>584.05126953130002</v>
      </c>
      <c r="P9" s="159">
        <v>584.05126953125</v>
      </c>
      <c r="Q9" s="159">
        <v>14.45526123046875</v>
      </c>
    </row>
    <row r="10" spans="1:42" x14ac:dyDescent="0.2">
      <c r="A10" s="141" t="s">
        <v>248</v>
      </c>
      <c r="B10" s="159" t="s">
        <v>13</v>
      </c>
      <c r="C10" s="159" t="s">
        <v>13</v>
      </c>
      <c r="D10" s="159" t="s">
        <v>13</v>
      </c>
      <c r="E10" s="159" t="s">
        <v>13</v>
      </c>
      <c r="F10" s="159" t="s">
        <v>13</v>
      </c>
      <c r="G10" s="159">
        <v>409.32342529300001</v>
      </c>
      <c r="H10" s="159" t="s">
        <v>13</v>
      </c>
      <c r="I10" s="159" t="s">
        <v>13</v>
      </c>
      <c r="J10" s="159" t="s">
        <v>13</v>
      </c>
      <c r="K10" s="159" t="s">
        <v>13</v>
      </c>
      <c r="L10" s="159" t="s">
        <v>13</v>
      </c>
      <c r="M10" s="159" t="s">
        <v>13</v>
      </c>
      <c r="N10" s="159" t="s">
        <v>13</v>
      </c>
      <c r="O10" s="160">
        <v>409.32342529300001</v>
      </c>
      <c r="P10" s="159">
        <v>409.32342529296875</v>
      </c>
      <c r="Q10" s="159">
        <v>62.411289215087891</v>
      </c>
    </row>
    <row r="11" spans="1:42" x14ac:dyDescent="0.2">
      <c r="A11" s="141" t="s">
        <v>101</v>
      </c>
      <c r="B11" s="159" t="s">
        <v>13</v>
      </c>
      <c r="C11" s="159" t="s">
        <v>13</v>
      </c>
      <c r="D11" s="159" t="s">
        <v>13</v>
      </c>
      <c r="E11" s="159" t="s">
        <v>13</v>
      </c>
      <c r="F11" s="159" t="s">
        <v>13</v>
      </c>
      <c r="G11" s="159">
        <v>522.21850585940001</v>
      </c>
      <c r="H11" s="159" t="s">
        <v>13</v>
      </c>
      <c r="I11" s="159" t="s">
        <v>13</v>
      </c>
      <c r="J11" s="159" t="s">
        <v>13</v>
      </c>
      <c r="K11" s="159" t="s">
        <v>13</v>
      </c>
      <c r="L11" s="159" t="s">
        <v>13</v>
      </c>
      <c r="M11" s="159" t="s">
        <v>13</v>
      </c>
      <c r="N11" s="159" t="s">
        <v>13</v>
      </c>
      <c r="O11" s="160">
        <v>522.21850585940001</v>
      </c>
      <c r="P11" s="159">
        <v>522.218505859375</v>
      </c>
      <c r="Q11" s="159">
        <v>803.6943359375</v>
      </c>
    </row>
    <row r="12" spans="1:42" x14ac:dyDescent="0.2">
      <c r="A12" s="141" t="s">
        <v>102</v>
      </c>
      <c r="B12" s="159" t="s">
        <v>13</v>
      </c>
      <c r="C12" s="159" t="s">
        <v>13</v>
      </c>
      <c r="D12" s="159" t="s">
        <v>13</v>
      </c>
      <c r="E12" s="159" t="s">
        <v>13</v>
      </c>
      <c r="F12" s="159" t="s">
        <v>13</v>
      </c>
      <c r="G12" s="159">
        <v>847.04170227049997</v>
      </c>
      <c r="H12" s="159" t="s">
        <v>13</v>
      </c>
      <c r="I12" s="159" t="s">
        <v>13</v>
      </c>
      <c r="J12" s="159" t="s">
        <v>13</v>
      </c>
      <c r="K12" s="159" t="s">
        <v>13</v>
      </c>
      <c r="L12" s="159" t="s">
        <v>13</v>
      </c>
      <c r="M12" s="159" t="s">
        <v>13</v>
      </c>
      <c r="N12" s="159" t="s">
        <v>13</v>
      </c>
      <c r="O12" s="160">
        <v>847.04170227049997</v>
      </c>
      <c r="P12" s="159">
        <v>847.04170227050781</v>
      </c>
      <c r="Q12" s="159">
        <v>432.80379486083984</v>
      </c>
    </row>
    <row r="13" spans="1:42" x14ac:dyDescent="0.2">
      <c r="A13" s="141" t="s">
        <v>103</v>
      </c>
      <c r="B13" s="159">
        <v>78.227386474599996</v>
      </c>
      <c r="C13" s="159" t="s">
        <v>13</v>
      </c>
      <c r="D13" s="159" t="s">
        <v>13</v>
      </c>
      <c r="E13" s="159" t="s">
        <v>13</v>
      </c>
      <c r="F13" s="159" t="s">
        <v>13</v>
      </c>
      <c r="G13" s="159">
        <v>953.06411361690004</v>
      </c>
      <c r="H13" s="159" t="s">
        <v>13</v>
      </c>
      <c r="I13" s="159" t="s">
        <v>13</v>
      </c>
      <c r="J13" s="159">
        <v>176.812789917</v>
      </c>
      <c r="K13" s="159" t="s">
        <v>13</v>
      </c>
      <c r="L13" s="159" t="s">
        <v>13</v>
      </c>
      <c r="M13" s="159" t="s">
        <v>13</v>
      </c>
      <c r="N13" s="159" t="s">
        <v>13</v>
      </c>
      <c r="O13" s="160">
        <v>1208.1042900084999</v>
      </c>
      <c r="P13" s="159">
        <v>1208.1042900085449</v>
      </c>
      <c r="Q13" s="159">
        <v>63.64288854598999</v>
      </c>
    </row>
    <row r="14" spans="1:42" x14ac:dyDescent="0.2">
      <c r="A14" s="141" t="s">
        <v>104</v>
      </c>
      <c r="B14" s="159">
        <v>78.227386474599996</v>
      </c>
      <c r="C14" s="159" t="s">
        <v>13</v>
      </c>
      <c r="D14" s="159" t="s">
        <v>13</v>
      </c>
      <c r="E14" s="159" t="s">
        <v>13</v>
      </c>
      <c r="F14" s="159" t="s">
        <v>13</v>
      </c>
      <c r="G14" s="159">
        <v>1293.6842918396001</v>
      </c>
      <c r="H14" s="159">
        <v>168.359375</v>
      </c>
      <c r="I14" s="159" t="s">
        <v>13</v>
      </c>
      <c r="J14" s="159">
        <v>464.23918151859999</v>
      </c>
      <c r="K14" s="159" t="s">
        <v>13</v>
      </c>
      <c r="L14" s="159" t="s">
        <v>13</v>
      </c>
      <c r="M14" s="159" t="s">
        <v>13</v>
      </c>
      <c r="N14" s="159" t="s">
        <v>13</v>
      </c>
      <c r="O14" s="160">
        <v>2004.5102348328001</v>
      </c>
      <c r="P14" s="159">
        <v>2004.5102348327637</v>
      </c>
      <c r="Q14" s="159">
        <v>296.22427701950073</v>
      </c>
    </row>
    <row r="15" spans="1:42" x14ac:dyDescent="0.2">
      <c r="A15" s="141" t="s">
        <v>108</v>
      </c>
      <c r="B15" s="159" t="s">
        <v>13</v>
      </c>
      <c r="C15" s="159" t="s">
        <v>13</v>
      </c>
      <c r="D15" s="159" t="s">
        <v>13</v>
      </c>
      <c r="E15" s="159" t="s">
        <v>13</v>
      </c>
      <c r="F15" s="159" t="s">
        <v>13</v>
      </c>
      <c r="G15" s="159">
        <v>478.71878051760001</v>
      </c>
      <c r="H15" s="159" t="s">
        <v>13</v>
      </c>
      <c r="I15" s="159" t="s">
        <v>13</v>
      </c>
      <c r="J15" s="159" t="s">
        <v>13</v>
      </c>
      <c r="K15" s="159" t="s">
        <v>13</v>
      </c>
      <c r="L15" s="159" t="s">
        <v>13</v>
      </c>
      <c r="M15" s="159" t="s">
        <v>13</v>
      </c>
      <c r="N15" s="159" t="s">
        <v>13</v>
      </c>
      <c r="O15" s="160">
        <v>478.71878051760001</v>
      </c>
      <c r="P15" s="159">
        <v>478.71878051757813</v>
      </c>
      <c r="Q15" s="159">
        <v>49.068649291992188</v>
      </c>
    </row>
    <row r="16" spans="1:42" x14ac:dyDescent="0.2">
      <c r="A16" s="141" t="s">
        <v>109</v>
      </c>
      <c r="B16" s="159" t="s">
        <v>13</v>
      </c>
      <c r="C16" s="159">
        <v>287.42639160160002</v>
      </c>
      <c r="D16" s="159" t="s">
        <v>13</v>
      </c>
      <c r="E16" s="159">
        <v>671.6596069336</v>
      </c>
      <c r="F16" s="159" t="s">
        <v>13</v>
      </c>
      <c r="G16" s="159">
        <v>2741.3277282714998</v>
      </c>
      <c r="H16" s="159" t="s">
        <v>13</v>
      </c>
      <c r="I16" s="159" t="s">
        <v>13</v>
      </c>
      <c r="J16" s="159" t="s">
        <v>13</v>
      </c>
      <c r="K16" s="159" t="s">
        <v>13</v>
      </c>
      <c r="L16" s="159" t="s">
        <v>13</v>
      </c>
      <c r="M16" s="159" t="s">
        <v>13</v>
      </c>
      <c r="N16" s="159" t="s">
        <v>13</v>
      </c>
      <c r="O16" s="160">
        <v>3700.4137268066002</v>
      </c>
      <c r="P16" s="159">
        <v>3700.4137268066406</v>
      </c>
      <c r="Q16" s="159">
        <v>28.560335993766785</v>
      </c>
    </row>
    <row r="17" spans="1:42" x14ac:dyDescent="0.2">
      <c r="A17" s="141" t="s">
        <v>111</v>
      </c>
      <c r="B17" s="159" t="s">
        <v>13</v>
      </c>
      <c r="C17" s="159" t="s">
        <v>13</v>
      </c>
      <c r="D17" s="159" t="s">
        <v>13</v>
      </c>
      <c r="E17" s="159" t="s">
        <v>13</v>
      </c>
      <c r="F17" s="159" t="s">
        <v>13</v>
      </c>
      <c r="G17" s="159" t="s">
        <v>13</v>
      </c>
      <c r="H17" s="159" t="s">
        <v>13</v>
      </c>
      <c r="I17" s="159">
        <v>401.52801513669999</v>
      </c>
      <c r="J17" s="159" t="s">
        <v>13</v>
      </c>
      <c r="K17" s="159" t="s">
        <v>13</v>
      </c>
      <c r="L17" s="159" t="s">
        <v>13</v>
      </c>
      <c r="M17" s="159" t="s">
        <v>13</v>
      </c>
      <c r="N17" s="159" t="s">
        <v>13</v>
      </c>
      <c r="O17" s="160">
        <v>401.52801513669999</v>
      </c>
      <c r="P17" s="159">
        <v>401.52801513671875</v>
      </c>
      <c r="Q17" s="159">
        <v>289.10015869140625</v>
      </c>
    </row>
    <row r="18" spans="1:42" x14ac:dyDescent="0.2">
      <c r="A18" s="141" t="s">
        <v>113</v>
      </c>
      <c r="B18" s="159" t="s">
        <v>13</v>
      </c>
      <c r="C18" s="159" t="s">
        <v>13</v>
      </c>
      <c r="D18" s="159" t="s">
        <v>13</v>
      </c>
      <c r="E18" s="159">
        <v>581.10300827030005</v>
      </c>
      <c r="F18" s="159" t="s">
        <v>13</v>
      </c>
      <c r="G18" s="159">
        <v>2981.3412723541001</v>
      </c>
      <c r="H18" s="159" t="s">
        <v>13</v>
      </c>
      <c r="I18" s="159" t="s">
        <v>13</v>
      </c>
      <c r="J18" s="159" t="s">
        <v>13</v>
      </c>
      <c r="K18" s="159" t="s">
        <v>13</v>
      </c>
      <c r="L18" s="159" t="s">
        <v>13</v>
      </c>
      <c r="M18" s="159" t="s">
        <v>13</v>
      </c>
      <c r="N18" s="159" t="s">
        <v>13</v>
      </c>
      <c r="O18" s="160">
        <v>3562.4442806244001</v>
      </c>
      <c r="P18" s="159">
        <v>3562.4442806243896</v>
      </c>
      <c r="Q18" s="159">
        <v>565.24353981018066</v>
      </c>
    </row>
    <row r="19" spans="1:42" x14ac:dyDescent="0.2">
      <c r="A19" s="141" t="s">
        <v>114</v>
      </c>
      <c r="B19" s="159" t="s">
        <v>13</v>
      </c>
      <c r="C19" s="159">
        <v>254.24012756350001</v>
      </c>
      <c r="D19" s="159" t="s">
        <v>13</v>
      </c>
      <c r="E19" s="159" t="s">
        <v>13</v>
      </c>
      <c r="F19" s="159" t="s">
        <v>13</v>
      </c>
      <c r="G19" s="159">
        <v>494.10453796389999</v>
      </c>
      <c r="H19" s="159" t="s">
        <v>13</v>
      </c>
      <c r="I19" s="159" t="s">
        <v>13</v>
      </c>
      <c r="J19" s="159" t="s">
        <v>13</v>
      </c>
      <c r="K19" s="159" t="s">
        <v>13</v>
      </c>
      <c r="L19" s="159" t="s">
        <v>13</v>
      </c>
      <c r="M19" s="159" t="s">
        <v>13</v>
      </c>
      <c r="N19" s="159" t="s">
        <v>13</v>
      </c>
      <c r="O19" s="160">
        <v>748.34466552729998</v>
      </c>
      <c r="P19" s="159">
        <v>748.34466552734375</v>
      </c>
      <c r="Q19" s="159">
        <v>97.709157943725586</v>
      </c>
    </row>
    <row r="20" spans="1:42" x14ac:dyDescent="0.2">
      <c r="A20" s="141" t="s">
        <v>116</v>
      </c>
      <c r="B20" s="159" t="s">
        <v>13</v>
      </c>
      <c r="C20" s="159" t="s">
        <v>13</v>
      </c>
      <c r="D20" s="159">
        <v>491.18715667719999</v>
      </c>
      <c r="E20" s="159" t="s">
        <v>13</v>
      </c>
      <c r="F20" s="159">
        <v>2001.1083526611001</v>
      </c>
      <c r="G20" s="159">
        <v>240.96405029300001</v>
      </c>
      <c r="H20" s="159" t="s">
        <v>13</v>
      </c>
      <c r="I20" s="159">
        <v>78.227386474599996</v>
      </c>
      <c r="J20" s="159" t="s">
        <v>13</v>
      </c>
      <c r="K20" s="159">
        <v>512.13687133789995</v>
      </c>
      <c r="L20" s="159" t="s">
        <v>13</v>
      </c>
      <c r="M20" s="159">
        <v>996.3890991211</v>
      </c>
      <c r="N20" s="159" t="s">
        <v>13</v>
      </c>
      <c r="O20" s="160">
        <v>4320.0129165648996</v>
      </c>
      <c r="P20" s="159">
        <v>3995.2834243774414</v>
      </c>
      <c r="Q20" s="159">
        <v>2592.4044761657715</v>
      </c>
    </row>
    <row r="21" spans="1:42" x14ac:dyDescent="0.2">
      <c r="A21" s="141" t="s">
        <v>119</v>
      </c>
      <c r="B21" s="159" t="s">
        <v>13</v>
      </c>
      <c r="C21" s="159" t="s">
        <v>13</v>
      </c>
      <c r="D21" s="159" t="s">
        <v>13</v>
      </c>
      <c r="E21" s="159" t="s">
        <v>13</v>
      </c>
      <c r="F21" s="159" t="s">
        <v>13</v>
      </c>
      <c r="G21" s="159">
        <v>156.2629699707</v>
      </c>
      <c r="H21" s="159" t="s">
        <v>13</v>
      </c>
      <c r="I21" s="159" t="s">
        <v>13</v>
      </c>
      <c r="J21" s="159" t="s">
        <v>13</v>
      </c>
      <c r="K21" s="159" t="s">
        <v>13</v>
      </c>
      <c r="L21" s="159">
        <v>671.6596069336</v>
      </c>
      <c r="M21" s="159" t="s">
        <v>13</v>
      </c>
      <c r="N21" s="159" t="s">
        <v>13</v>
      </c>
      <c r="O21" s="160">
        <v>827.92257690429994</v>
      </c>
      <c r="P21" s="159">
        <v>827.92257690429688</v>
      </c>
      <c r="Q21" s="159">
        <v>863.11708068847656</v>
      </c>
    </row>
    <row r="22" spans="1:42" x14ac:dyDescent="0.2">
      <c r="A22" s="141" t="s">
        <v>123</v>
      </c>
      <c r="B22" s="159" t="s">
        <v>13</v>
      </c>
      <c r="C22" s="159" t="s">
        <v>13</v>
      </c>
      <c r="D22" s="159" t="s">
        <v>13</v>
      </c>
      <c r="E22" s="159" t="s">
        <v>13</v>
      </c>
      <c r="F22" s="159" t="s">
        <v>13</v>
      </c>
      <c r="G22" s="159">
        <v>3434.0743865967002</v>
      </c>
      <c r="H22" s="159" t="s">
        <v>13</v>
      </c>
      <c r="I22" s="159" t="s">
        <v>13</v>
      </c>
      <c r="J22" s="159" t="s">
        <v>13</v>
      </c>
      <c r="K22" s="159" t="s">
        <v>13</v>
      </c>
      <c r="L22" s="159" t="s">
        <v>13</v>
      </c>
      <c r="M22" s="159" t="s">
        <v>13</v>
      </c>
      <c r="N22" s="159" t="s">
        <v>13</v>
      </c>
      <c r="O22" s="160">
        <v>3434.0743865967002</v>
      </c>
      <c r="P22" s="159">
        <v>3434.0743865966797</v>
      </c>
      <c r="Q22" s="159">
        <v>19.835633873939514</v>
      </c>
    </row>
    <row r="23" spans="1:42" x14ac:dyDescent="0.2">
      <c r="A23" s="141" t="s">
        <v>124</v>
      </c>
      <c r="B23" s="159" t="s">
        <v>13</v>
      </c>
      <c r="C23" s="159">
        <v>78.227386474599996</v>
      </c>
      <c r="D23" s="159" t="s">
        <v>13</v>
      </c>
      <c r="E23" s="159" t="s">
        <v>13</v>
      </c>
      <c r="F23" s="159" t="s">
        <v>13</v>
      </c>
      <c r="G23" s="159">
        <v>317.29174804690001</v>
      </c>
      <c r="H23" s="159" t="s">
        <v>13</v>
      </c>
      <c r="I23" s="159" t="s">
        <v>13</v>
      </c>
      <c r="J23" s="159" t="s">
        <v>13</v>
      </c>
      <c r="K23" s="159" t="s">
        <v>13</v>
      </c>
      <c r="L23" s="159" t="s">
        <v>13</v>
      </c>
      <c r="M23" s="159" t="s">
        <v>13</v>
      </c>
      <c r="N23" s="159" t="s">
        <v>13</v>
      </c>
      <c r="O23" s="160">
        <v>395.51913452150001</v>
      </c>
      <c r="P23" s="159">
        <v>395.51913452148438</v>
      </c>
      <c r="Q23" s="159">
        <v>13.97239089012146</v>
      </c>
    </row>
    <row r="24" spans="1:42" x14ac:dyDescent="0.2">
      <c r="A24" s="141" t="s">
        <v>125</v>
      </c>
      <c r="B24" s="159" t="s">
        <v>13</v>
      </c>
      <c r="C24" s="159">
        <v>287.42639160160002</v>
      </c>
      <c r="D24" s="159" t="s">
        <v>13</v>
      </c>
      <c r="E24" s="159" t="s">
        <v>13</v>
      </c>
      <c r="F24" s="159" t="s">
        <v>13</v>
      </c>
      <c r="G24" s="159">
        <v>4561.3166370392</v>
      </c>
      <c r="H24" s="159" t="s">
        <v>13</v>
      </c>
      <c r="I24" s="159" t="s">
        <v>13</v>
      </c>
      <c r="J24" s="159" t="s">
        <v>13</v>
      </c>
      <c r="K24" s="159" t="s">
        <v>13</v>
      </c>
      <c r="L24" s="159" t="s">
        <v>13</v>
      </c>
      <c r="M24" s="159" t="s">
        <v>13</v>
      </c>
      <c r="N24" s="159" t="s">
        <v>13</v>
      </c>
      <c r="O24" s="160">
        <v>4848.7430286406998</v>
      </c>
      <c r="P24" s="159">
        <v>4848.7430286407471</v>
      </c>
      <c r="Q24" s="159">
        <v>41.612199306488037</v>
      </c>
    </row>
    <row r="25" spans="1:42" x14ac:dyDescent="0.2">
      <c r="A25" s="141" t="s">
        <v>126</v>
      </c>
      <c r="B25" s="159" t="s">
        <v>13</v>
      </c>
      <c r="C25" s="159" t="s">
        <v>13</v>
      </c>
      <c r="D25" s="159" t="s">
        <v>13</v>
      </c>
      <c r="E25" s="159" t="s">
        <v>13</v>
      </c>
      <c r="F25" s="159" t="s">
        <v>13</v>
      </c>
      <c r="G25" s="159">
        <v>414.4219932556</v>
      </c>
      <c r="H25" s="159" t="s">
        <v>13</v>
      </c>
      <c r="I25" s="159" t="s">
        <v>13</v>
      </c>
      <c r="J25" s="159">
        <v>194.2604522705</v>
      </c>
      <c r="K25" s="159" t="s">
        <v>13</v>
      </c>
      <c r="L25" s="159" t="s">
        <v>13</v>
      </c>
      <c r="M25" s="159" t="s">
        <v>13</v>
      </c>
      <c r="N25" s="159" t="s">
        <v>13</v>
      </c>
      <c r="O25" s="160">
        <v>608.68244552609997</v>
      </c>
      <c r="P25" s="159">
        <v>608.68244552612305</v>
      </c>
      <c r="Q25" s="159">
        <v>626.74208068847656</v>
      </c>
    </row>
    <row r="26" spans="1:42" x14ac:dyDescent="0.2">
      <c r="A26" s="141" t="s">
        <v>127</v>
      </c>
      <c r="B26" s="159" t="s">
        <v>13</v>
      </c>
      <c r="C26" s="159" t="s">
        <v>13</v>
      </c>
      <c r="D26" s="159" t="s">
        <v>13</v>
      </c>
      <c r="E26" s="159" t="s">
        <v>13</v>
      </c>
      <c r="F26" s="159" t="s">
        <v>13</v>
      </c>
      <c r="G26" s="159">
        <v>520.5922241211</v>
      </c>
      <c r="H26" s="159" t="s">
        <v>13</v>
      </c>
      <c r="I26" s="159" t="s">
        <v>13</v>
      </c>
      <c r="J26" s="159" t="s">
        <v>13</v>
      </c>
      <c r="K26" s="159" t="s">
        <v>13</v>
      </c>
      <c r="L26" s="159" t="s">
        <v>13</v>
      </c>
      <c r="M26" s="159" t="s">
        <v>13</v>
      </c>
      <c r="N26" s="159" t="s">
        <v>13</v>
      </c>
      <c r="O26" s="160">
        <v>520.5922241211</v>
      </c>
      <c r="P26" s="159">
        <v>520.59222412109375</v>
      </c>
      <c r="Q26" s="159">
        <v>398.58702087402344</v>
      </c>
    </row>
    <row r="27" spans="1:42" x14ac:dyDescent="0.2">
      <c r="A27" s="141" t="s">
        <v>128</v>
      </c>
      <c r="B27" s="159" t="s">
        <v>13</v>
      </c>
      <c r="C27" s="159" t="s">
        <v>13</v>
      </c>
      <c r="D27" s="159" t="s">
        <v>13</v>
      </c>
      <c r="E27" s="159" t="s">
        <v>13</v>
      </c>
      <c r="F27" s="159" t="s">
        <v>13</v>
      </c>
      <c r="G27" s="159">
        <v>259.0139465332</v>
      </c>
      <c r="H27" s="159" t="s">
        <v>13</v>
      </c>
      <c r="I27" s="159" t="s">
        <v>13</v>
      </c>
      <c r="J27" s="159" t="s">
        <v>13</v>
      </c>
      <c r="K27" s="159" t="s">
        <v>13</v>
      </c>
      <c r="L27" s="159" t="s">
        <v>13</v>
      </c>
      <c r="M27" s="159" t="s">
        <v>13</v>
      </c>
      <c r="N27" s="159">
        <v>581.10300827030005</v>
      </c>
      <c r="O27" s="160">
        <v>840.11695480349999</v>
      </c>
      <c r="P27" s="159">
        <v>840.1169548034668</v>
      </c>
      <c r="Q27" s="159">
        <v>26.027866959571838</v>
      </c>
    </row>
    <row r="28" spans="1:42" x14ac:dyDescent="0.2">
      <c r="A28" s="141" t="s">
        <v>133</v>
      </c>
      <c r="B28" s="159" t="s">
        <v>13</v>
      </c>
      <c r="C28" s="159">
        <v>176.01274108889999</v>
      </c>
      <c r="D28" s="159" t="s">
        <v>13</v>
      </c>
      <c r="E28" s="159" t="s">
        <v>13</v>
      </c>
      <c r="F28" s="159" t="s">
        <v>13</v>
      </c>
      <c r="G28" s="159">
        <v>1210.2469863891999</v>
      </c>
      <c r="H28" s="159" t="s">
        <v>13</v>
      </c>
      <c r="I28" s="159" t="s">
        <v>13</v>
      </c>
      <c r="J28" s="159" t="s">
        <v>13</v>
      </c>
      <c r="K28" s="159" t="s">
        <v>13</v>
      </c>
      <c r="L28" s="159" t="s">
        <v>13</v>
      </c>
      <c r="M28" s="159" t="s">
        <v>13</v>
      </c>
      <c r="N28" s="159" t="s">
        <v>13</v>
      </c>
      <c r="O28" s="160">
        <v>1386.2597274780001</v>
      </c>
      <c r="P28" s="159">
        <v>1386.2597274780273</v>
      </c>
      <c r="Q28" s="159">
        <v>42.871238708496094</v>
      </c>
    </row>
    <row r="29" spans="1:42" s="163" customFormat="1" ht="3.75" customHeight="1" x14ac:dyDescent="0.2">
      <c r="A29" s="143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2"/>
      <c r="P29" s="161"/>
      <c r="Q29" s="161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</row>
    <row r="30" spans="1:42" s="163" customFormat="1" ht="15" customHeight="1" x14ac:dyDescent="0.2">
      <c r="A30" s="463" t="s">
        <v>134</v>
      </c>
      <c r="B30" s="465">
        <v>156.45477294919999</v>
      </c>
      <c r="C30" s="465">
        <v>1083.3330383302</v>
      </c>
      <c r="D30" s="465">
        <v>491.18715667719999</v>
      </c>
      <c r="E30" s="465">
        <v>1252.7626152039002</v>
      </c>
      <c r="F30" s="465">
        <v>2001.1083526611001</v>
      </c>
      <c r="G30" s="465">
        <v>22419.060569763402</v>
      </c>
      <c r="H30" s="465">
        <v>168.359375</v>
      </c>
      <c r="I30" s="465">
        <v>479.75540161129999</v>
      </c>
      <c r="J30" s="465">
        <v>835.31242370609993</v>
      </c>
      <c r="K30" s="465">
        <v>512.13687133789995</v>
      </c>
      <c r="L30" s="465">
        <v>671.6596069336</v>
      </c>
      <c r="M30" s="465">
        <v>996.3890991211</v>
      </c>
      <c r="N30" s="465">
        <v>581.10300827030005</v>
      </c>
      <c r="O30" s="465">
        <v>31648.622291564905</v>
      </c>
      <c r="P30" s="465" t="s">
        <v>13</v>
      </c>
      <c r="Q30" s="465">
        <v>7328.0836766958237</v>
      </c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</row>
  </sheetData>
  <mergeCells count="1">
    <mergeCell ref="B3:N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0.59999389629810485"/>
  </sheetPr>
  <dimension ref="A1:AB40"/>
  <sheetViews>
    <sheetView showGridLines="0" workbookViewId="0">
      <selection activeCell="K1" sqref="K1"/>
    </sheetView>
  </sheetViews>
  <sheetFormatPr defaultRowHeight="12.75" x14ac:dyDescent="0.2"/>
  <cols>
    <col min="1" max="1" width="45.7109375" style="135" customWidth="1"/>
    <col min="2" max="2" width="7.28515625" style="135" bestFit="1" customWidth="1"/>
    <col min="3" max="3" width="10.42578125" style="135" customWidth="1"/>
    <col min="4" max="4" width="11.140625" style="135" customWidth="1"/>
    <col min="5" max="5" width="9.28515625" style="135" bestFit="1" customWidth="1"/>
    <col min="6" max="7" width="11.42578125" style="135" customWidth="1"/>
    <col min="8" max="8" width="11.28515625" style="135" bestFit="1" customWidth="1"/>
    <col min="9" max="9" width="11.140625" style="135" bestFit="1" customWidth="1"/>
    <col min="10" max="10" width="10" style="135" bestFit="1" customWidth="1"/>
    <col min="11" max="32" width="12.7109375" style="135" customWidth="1"/>
    <col min="33" max="16384" width="9.140625" style="135"/>
  </cols>
  <sheetData>
    <row r="1" spans="1:28" s="126" customFormat="1" ht="15" customHeight="1" x14ac:dyDescent="0.25">
      <c r="A1" s="125" t="s">
        <v>369</v>
      </c>
    </row>
    <row r="2" spans="1:28" s="128" customFormat="1" ht="15" customHeight="1" x14ac:dyDescent="0.25">
      <c r="A2" s="127"/>
    </row>
    <row r="3" spans="1:28" s="128" customFormat="1" ht="15" customHeight="1" x14ac:dyDescent="0.25">
      <c r="A3" s="129"/>
      <c r="B3" s="690" t="s">
        <v>193</v>
      </c>
      <c r="C3" s="690"/>
      <c r="D3" s="690"/>
      <c r="E3" s="690"/>
      <c r="F3" s="690"/>
      <c r="G3" s="690"/>
      <c r="H3" s="154"/>
      <c r="I3" s="154"/>
      <c r="J3" s="130"/>
    </row>
    <row r="4" spans="1:28" s="128" customFormat="1" ht="6" customHeight="1" x14ac:dyDescent="0.25">
      <c r="A4" s="131"/>
      <c r="B4" s="132"/>
      <c r="C4" s="132"/>
      <c r="D4" s="132"/>
      <c r="E4" s="132"/>
      <c r="F4" s="132"/>
      <c r="G4" s="132"/>
      <c r="H4" s="133"/>
      <c r="I4" s="133"/>
      <c r="J4" s="134"/>
    </row>
    <row r="5" spans="1:28" s="22" customFormat="1" ht="40.5" customHeight="1" thickBot="1" x14ac:dyDescent="0.25">
      <c r="A5" s="461" t="s">
        <v>178</v>
      </c>
      <c r="B5" s="462" t="s">
        <v>188</v>
      </c>
      <c r="C5" s="462" t="s">
        <v>423</v>
      </c>
      <c r="D5" s="462" t="s">
        <v>418</v>
      </c>
      <c r="E5" s="462" t="s">
        <v>419</v>
      </c>
      <c r="F5" s="462" t="s">
        <v>420</v>
      </c>
      <c r="G5" s="462" t="s">
        <v>428</v>
      </c>
      <c r="H5" s="462" t="s">
        <v>182</v>
      </c>
      <c r="I5" s="462" t="s">
        <v>183</v>
      </c>
      <c r="J5" s="462" t="s">
        <v>184</v>
      </c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 t="s">
        <v>190</v>
      </c>
      <c r="AB5" s="3"/>
    </row>
    <row r="6" spans="1:28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8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3"/>
    </row>
    <row r="7" spans="1:28" s="166" customFormat="1" ht="19.5" customHeight="1" x14ac:dyDescent="0.3">
      <c r="A7" s="580" t="s">
        <v>41</v>
      </c>
      <c r="B7" s="168"/>
      <c r="C7" s="168"/>
      <c r="D7" s="168"/>
      <c r="E7" s="168"/>
      <c r="F7" s="168"/>
      <c r="G7" s="168"/>
      <c r="H7" s="168"/>
      <c r="I7" s="168"/>
      <c r="J7" s="169"/>
    </row>
    <row r="8" spans="1:28" s="167" customFormat="1" ht="3.75" customHeight="1" x14ac:dyDescent="0.2">
      <c r="A8" s="150"/>
      <c r="B8" s="170"/>
      <c r="C8" s="170"/>
      <c r="D8" s="170"/>
      <c r="E8" s="170"/>
      <c r="F8" s="170"/>
      <c r="G8" s="170"/>
      <c r="H8" s="170"/>
      <c r="I8" s="170"/>
      <c r="J8" s="171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</row>
    <row r="9" spans="1:28" x14ac:dyDescent="0.2">
      <c r="A9" s="141" t="s">
        <v>135</v>
      </c>
      <c r="B9" s="159">
        <v>2750.1406097412</v>
      </c>
      <c r="C9" s="159" t="s">
        <v>13</v>
      </c>
      <c r="D9" s="159">
        <v>841.3286743164</v>
      </c>
      <c r="E9" s="159" t="s">
        <v>13</v>
      </c>
      <c r="F9" s="159" t="s">
        <v>13</v>
      </c>
      <c r="G9" s="159" t="s">
        <v>13</v>
      </c>
      <c r="H9" s="160">
        <v>3591.4692840575999</v>
      </c>
      <c r="I9" s="159">
        <v>3435.2063140869141</v>
      </c>
      <c r="J9" s="159">
        <v>14.814289391040802</v>
      </c>
    </row>
    <row r="10" spans="1:28" x14ac:dyDescent="0.2">
      <c r="A10" s="141" t="s">
        <v>137</v>
      </c>
      <c r="B10" s="159">
        <v>992.17173385620004</v>
      </c>
      <c r="C10" s="159" t="s">
        <v>13</v>
      </c>
      <c r="D10" s="159">
        <v>3111.3564758301</v>
      </c>
      <c r="E10" s="159" t="s">
        <v>13</v>
      </c>
      <c r="F10" s="159" t="s">
        <v>13</v>
      </c>
      <c r="G10" s="159" t="s">
        <v>13</v>
      </c>
      <c r="H10" s="160">
        <v>4103.5282096863002</v>
      </c>
      <c r="I10" s="159">
        <v>4103.5282096862793</v>
      </c>
      <c r="J10" s="159">
        <v>20.483770161867142</v>
      </c>
    </row>
    <row r="11" spans="1:28" s="163" customFormat="1" ht="3.75" customHeight="1" x14ac:dyDescent="0.2">
      <c r="A11" s="143"/>
      <c r="B11" s="161"/>
      <c r="C11" s="161"/>
      <c r="D11" s="161"/>
      <c r="E11" s="161"/>
      <c r="F11" s="161"/>
      <c r="G11" s="161"/>
      <c r="H11" s="162"/>
      <c r="I11" s="161"/>
      <c r="J11" s="161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</row>
    <row r="12" spans="1:28" s="163" customFormat="1" ht="15" customHeight="1" x14ac:dyDescent="0.2">
      <c r="A12" s="463" t="s">
        <v>138</v>
      </c>
      <c r="B12" s="465">
        <v>3742.3123435974003</v>
      </c>
      <c r="C12" s="465" t="s">
        <v>13</v>
      </c>
      <c r="D12" s="465">
        <v>3952.6851501464998</v>
      </c>
      <c r="E12" s="465" t="s">
        <v>13</v>
      </c>
      <c r="F12" s="465" t="s">
        <v>13</v>
      </c>
      <c r="G12" s="465" t="s">
        <v>13</v>
      </c>
      <c r="H12" s="465">
        <v>7694.9974937439001</v>
      </c>
      <c r="I12" s="465" t="s">
        <v>13</v>
      </c>
      <c r="J12" s="465">
        <v>35.298059552907944</v>
      </c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</row>
    <row r="13" spans="1:28" s="163" customFormat="1" ht="6" customHeight="1" x14ac:dyDescent="0.2">
      <c r="A13" s="143"/>
      <c r="B13" s="164"/>
      <c r="C13" s="164"/>
      <c r="D13" s="164"/>
      <c r="E13" s="164"/>
      <c r="F13" s="164"/>
      <c r="G13" s="164"/>
      <c r="H13" s="164"/>
      <c r="I13" s="164"/>
      <c r="J13" s="16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</row>
    <row r="14" spans="1:28" s="166" customFormat="1" ht="19.5" customHeight="1" x14ac:dyDescent="0.3">
      <c r="A14" s="580" t="s">
        <v>187</v>
      </c>
      <c r="B14" s="148"/>
      <c r="C14" s="148"/>
      <c r="D14" s="148"/>
      <c r="E14" s="148"/>
      <c r="F14" s="148"/>
      <c r="G14" s="148"/>
      <c r="H14" s="148"/>
      <c r="I14" s="148"/>
      <c r="J14" s="149"/>
    </row>
    <row r="15" spans="1:28" s="167" customFormat="1" ht="3.75" customHeight="1" x14ac:dyDescent="0.2">
      <c r="A15" s="150"/>
      <c r="B15" s="151"/>
      <c r="C15" s="151"/>
      <c r="D15" s="151"/>
      <c r="E15" s="151"/>
      <c r="F15" s="151"/>
      <c r="G15" s="151"/>
      <c r="H15" s="151"/>
      <c r="I15" s="151"/>
      <c r="J15" s="152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</row>
    <row r="16" spans="1:28" x14ac:dyDescent="0.2">
      <c r="A16" s="141" t="s">
        <v>141</v>
      </c>
      <c r="B16" s="159" t="s">
        <v>13</v>
      </c>
      <c r="C16" s="159" t="s">
        <v>13</v>
      </c>
      <c r="D16" s="159" t="s">
        <v>13</v>
      </c>
      <c r="E16" s="159">
        <v>1015.9592437744</v>
      </c>
      <c r="F16" s="159" t="s">
        <v>13</v>
      </c>
      <c r="G16" s="159" t="s">
        <v>13</v>
      </c>
      <c r="H16" s="160">
        <v>1015.9592437744</v>
      </c>
      <c r="I16" s="159">
        <v>1015.9592437744141</v>
      </c>
      <c r="J16" s="159">
        <v>148.06392669677734</v>
      </c>
    </row>
    <row r="17" spans="1:28" x14ac:dyDescent="0.2">
      <c r="A17" s="141" t="s">
        <v>142</v>
      </c>
      <c r="B17" s="159" t="s">
        <v>13</v>
      </c>
      <c r="C17" s="159" t="s">
        <v>13</v>
      </c>
      <c r="D17" s="159" t="s">
        <v>13</v>
      </c>
      <c r="E17" s="159">
        <v>4054.7112617492999</v>
      </c>
      <c r="F17" s="159" t="s">
        <v>13</v>
      </c>
      <c r="G17" s="159" t="s">
        <v>13</v>
      </c>
      <c r="H17" s="160">
        <v>4054.7112617492999</v>
      </c>
      <c r="I17" s="159">
        <v>4054.7112617492676</v>
      </c>
      <c r="J17" s="159">
        <v>2816.7287864685059</v>
      </c>
    </row>
    <row r="18" spans="1:28" x14ac:dyDescent="0.2">
      <c r="A18" s="141" t="s">
        <v>144</v>
      </c>
      <c r="B18" s="159" t="s">
        <v>13</v>
      </c>
      <c r="C18" s="159" t="s">
        <v>13</v>
      </c>
      <c r="D18" s="159" t="s">
        <v>13</v>
      </c>
      <c r="E18" s="159">
        <v>718.8197631836</v>
      </c>
      <c r="F18" s="159" t="s">
        <v>13</v>
      </c>
      <c r="G18" s="159" t="s">
        <v>13</v>
      </c>
      <c r="H18" s="160">
        <v>718.8197631836</v>
      </c>
      <c r="I18" s="159">
        <v>718.81976318359375</v>
      </c>
      <c r="J18" s="159">
        <v>173.50651168823242</v>
      </c>
    </row>
    <row r="19" spans="1:28" x14ac:dyDescent="0.2">
      <c r="A19" s="141" t="s">
        <v>145</v>
      </c>
      <c r="B19" s="159" t="s">
        <v>13</v>
      </c>
      <c r="C19" s="159" t="s">
        <v>13</v>
      </c>
      <c r="D19" s="159" t="s">
        <v>13</v>
      </c>
      <c r="E19" s="159">
        <v>379.28430175779999</v>
      </c>
      <c r="F19" s="159" t="s">
        <v>13</v>
      </c>
      <c r="G19" s="159" t="s">
        <v>13</v>
      </c>
      <c r="H19" s="160">
        <v>379.28430175779999</v>
      </c>
      <c r="I19" s="159">
        <v>379.2843017578125</v>
      </c>
      <c r="J19" s="159">
        <v>23.705268859863281</v>
      </c>
    </row>
    <row r="20" spans="1:28" x14ac:dyDescent="0.2">
      <c r="A20" s="141" t="s">
        <v>146</v>
      </c>
      <c r="B20" s="159" t="s">
        <v>13</v>
      </c>
      <c r="C20" s="159" t="s">
        <v>13</v>
      </c>
      <c r="D20" s="159" t="s">
        <v>13</v>
      </c>
      <c r="E20" s="159">
        <v>4605.1513118743997</v>
      </c>
      <c r="F20" s="159" t="s">
        <v>13</v>
      </c>
      <c r="G20" s="159" t="s">
        <v>13</v>
      </c>
      <c r="H20" s="160">
        <v>4605.1513118743997</v>
      </c>
      <c r="I20" s="159">
        <v>4298.0801296234131</v>
      </c>
      <c r="J20" s="159">
        <v>257.31471621990204</v>
      </c>
    </row>
    <row r="21" spans="1:28" s="163" customFormat="1" ht="3.75" customHeight="1" x14ac:dyDescent="0.2">
      <c r="A21" s="143"/>
      <c r="B21" s="161"/>
      <c r="C21" s="161"/>
      <c r="D21" s="161"/>
      <c r="E21" s="161"/>
      <c r="F21" s="161"/>
      <c r="G21" s="161"/>
      <c r="H21" s="162"/>
      <c r="I21" s="161"/>
      <c r="J21" s="161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</row>
    <row r="22" spans="1:28" s="163" customFormat="1" ht="15" customHeight="1" x14ac:dyDescent="0.2">
      <c r="A22" s="463" t="s">
        <v>147</v>
      </c>
      <c r="B22" s="465" t="s">
        <v>13</v>
      </c>
      <c r="C22" s="465" t="s">
        <v>13</v>
      </c>
      <c r="D22" s="465" t="s">
        <v>13</v>
      </c>
      <c r="E22" s="465">
        <v>10773.925882339499</v>
      </c>
      <c r="F22" s="465" t="s">
        <v>13</v>
      </c>
      <c r="G22" s="465" t="s">
        <v>13</v>
      </c>
      <c r="H22" s="465">
        <v>10773.925882339499</v>
      </c>
      <c r="I22" s="465" t="s">
        <v>13</v>
      </c>
      <c r="J22" s="465">
        <v>3419.3192099332809</v>
      </c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</row>
    <row r="23" spans="1:28" s="163" customFormat="1" ht="6" customHeight="1" x14ac:dyDescent="0.2">
      <c r="A23" s="143"/>
      <c r="B23" s="164"/>
      <c r="C23" s="164"/>
      <c r="D23" s="164"/>
      <c r="E23" s="164"/>
      <c r="F23" s="164"/>
      <c r="G23" s="164"/>
      <c r="H23" s="164"/>
      <c r="I23" s="164"/>
      <c r="J23" s="16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</row>
    <row r="24" spans="1:28" s="166" customFormat="1" ht="19.5" customHeight="1" x14ac:dyDescent="0.3">
      <c r="A24" s="580" t="s">
        <v>44</v>
      </c>
      <c r="B24" s="148"/>
      <c r="C24" s="148"/>
      <c r="D24" s="148"/>
      <c r="E24" s="148"/>
      <c r="F24" s="148"/>
      <c r="G24" s="148"/>
      <c r="H24" s="148"/>
      <c r="I24" s="148"/>
      <c r="J24" s="149"/>
    </row>
    <row r="25" spans="1:28" s="167" customFormat="1" ht="3.75" customHeight="1" x14ac:dyDescent="0.2">
      <c r="A25" s="150"/>
      <c r="B25" s="151"/>
      <c r="C25" s="151"/>
      <c r="D25" s="151"/>
      <c r="E25" s="151"/>
      <c r="F25" s="151"/>
      <c r="G25" s="151"/>
      <c r="H25" s="151"/>
      <c r="I25" s="151"/>
      <c r="J25" s="152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</row>
    <row r="26" spans="1:28" x14ac:dyDescent="0.2">
      <c r="A26" s="141" t="s">
        <v>251</v>
      </c>
      <c r="B26" s="159" t="s">
        <v>13</v>
      </c>
      <c r="C26" s="159">
        <v>259.0139465332</v>
      </c>
      <c r="D26" s="159" t="s">
        <v>13</v>
      </c>
      <c r="E26" s="159" t="s">
        <v>13</v>
      </c>
      <c r="F26" s="159" t="s">
        <v>13</v>
      </c>
      <c r="G26" s="159">
        <v>429.63108825680001</v>
      </c>
      <c r="H26" s="160">
        <v>688.64503478999995</v>
      </c>
      <c r="I26" s="159">
        <v>688.64503479003906</v>
      </c>
      <c r="J26" s="159">
        <v>273.47055053710938</v>
      </c>
    </row>
    <row r="27" spans="1:28" x14ac:dyDescent="0.2">
      <c r="A27" s="141" t="s">
        <v>352</v>
      </c>
      <c r="B27" s="159" t="s">
        <v>13</v>
      </c>
      <c r="C27" s="159">
        <v>862.27917480470001</v>
      </c>
      <c r="D27" s="159" t="s">
        <v>13</v>
      </c>
      <c r="E27" s="159" t="s">
        <v>13</v>
      </c>
      <c r="F27" s="159" t="s">
        <v>13</v>
      </c>
      <c r="G27" s="159" t="s">
        <v>13</v>
      </c>
      <c r="H27" s="160">
        <v>862.27917480470001</v>
      </c>
      <c r="I27" s="159">
        <v>287.4263916015625</v>
      </c>
      <c r="J27" s="159">
        <v>661.0806884765625</v>
      </c>
    </row>
    <row r="28" spans="1:28" s="163" customFormat="1" ht="3.75" customHeight="1" x14ac:dyDescent="0.2">
      <c r="A28" s="143"/>
      <c r="B28" s="161"/>
      <c r="C28" s="161"/>
      <c r="D28" s="161"/>
      <c r="E28" s="161"/>
      <c r="F28" s="161"/>
      <c r="G28" s="161"/>
      <c r="H28" s="162"/>
      <c r="I28" s="161"/>
      <c r="J28" s="161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</row>
    <row r="29" spans="1:28" s="163" customFormat="1" ht="15" customHeight="1" x14ac:dyDescent="0.2">
      <c r="A29" s="463" t="s">
        <v>199</v>
      </c>
      <c r="B29" s="465" t="s">
        <v>13</v>
      </c>
      <c r="C29" s="465">
        <v>1121.2931213378999</v>
      </c>
      <c r="D29" s="465" t="s">
        <v>13</v>
      </c>
      <c r="E29" s="465" t="s">
        <v>13</v>
      </c>
      <c r="F29" s="465" t="s">
        <v>13</v>
      </c>
      <c r="G29" s="465">
        <v>429.63108825680001</v>
      </c>
      <c r="H29" s="465">
        <v>1550.9242095947</v>
      </c>
      <c r="I29" s="465" t="s">
        <v>13</v>
      </c>
      <c r="J29" s="465">
        <v>934.55123901367188</v>
      </c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</row>
    <row r="30" spans="1:28" s="163" customFormat="1" ht="6" customHeight="1" x14ac:dyDescent="0.2">
      <c r="A30" s="143"/>
      <c r="B30" s="164"/>
      <c r="C30" s="164"/>
      <c r="D30" s="164"/>
      <c r="E30" s="164"/>
      <c r="F30" s="164"/>
      <c r="G30" s="164"/>
      <c r="H30" s="164"/>
      <c r="I30" s="164"/>
      <c r="J30" s="16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</row>
    <row r="31" spans="1:28" s="166" customFormat="1" ht="19.5" customHeight="1" x14ac:dyDescent="0.3">
      <c r="A31" s="580" t="s">
        <v>45</v>
      </c>
      <c r="B31" s="148"/>
      <c r="C31" s="148"/>
      <c r="D31" s="148"/>
      <c r="E31" s="148"/>
      <c r="F31" s="148"/>
      <c r="G31" s="148"/>
      <c r="H31" s="148"/>
      <c r="I31" s="148"/>
      <c r="J31" s="149"/>
    </row>
    <row r="32" spans="1:28" s="167" customFormat="1" ht="3.75" customHeight="1" x14ac:dyDescent="0.2">
      <c r="A32" s="150"/>
      <c r="B32" s="151"/>
      <c r="C32" s="151"/>
      <c r="D32" s="151"/>
      <c r="E32" s="151"/>
      <c r="F32" s="151"/>
      <c r="G32" s="151"/>
      <c r="H32" s="151"/>
      <c r="I32" s="151"/>
      <c r="J32" s="152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</row>
    <row r="33" spans="1:28" x14ac:dyDescent="0.2">
      <c r="A33" s="141" t="s">
        <v>151</v>
      </c>
      <c r="B33" s="159" t="s">
        <v>13</v>
      </c>
      <c r="C33" s="159" t="s">
        <v>13</v>
      </c>
      <c r="D33" s="159" t="s">
        <v>13</v>
      </c>
      <c r="E33" s="159" t="s">
        <v>13</v>
      </c>
      <c r="F33" s="159">
        <v>9453.5106868744006</v>
      </c>
      <c r="G33" s="159" t="s">
        <v>13</v>
      </c>
      <c r="H33" s="160">
        <v>9453.5106868744006</v>
      </c>
      <c r="I33" s="159">
        <v>9453.5106868743896</v>
      </c>
      <c r="J33" s="159">
        <v>87.49260675907135</v>
      </c>
    </row>
    <row r="34" spans="1:28" x14ac:dyDescent="0.2">
      <c r="A34" s="141" t="s">
        <v>156</v>
      </c>
      <c r="B34" s="159" t="s">
        <v>13</v>
      </c>
      <c r="C34" s="159" t="s">
        <v>13</v>
      </c>
      <c r="D34" s="159" t="s">
        <v>13</v>
      </c>
      <c r="E34" s="159" t="s">
        <v>13</v>
      </c>
      <c r="F34" s="159">
        <v>518.98994445799997</v>
      </c>
      <c r="G34" s="159" t="s">
        <v>13</v>
      </c>
      <c r="H34" s="160">
        <v>518.98994445799997</v>
      </c>
      <c r="I34" s="159">
        <v>518.98994445800781</v>
      </c>
      <c r="J34" s="159">
        <v>10.746064186096191</v>
      </c>
    </row>
    <row r="35" spans="1:28" x14ac:dyDescent="0.2">
      <c r="A35" s="141" t="s">
        <v>91</v>
      </c>
      <c r="B35" s="159" t="s">
        <v>13</v>
      </c>
      <c r="C35" s="159" t="s">
        <v>13</v>
      </c>
      <c r="D35" s="159" t="s">
        <v>13</v>
      </c>
      <c r="E35" s="159" t="s">
        <v>13</v>
      </c>
      <c r="F35" s="159">
        <v>1388.7520141601999</v>
      </c>
      <c r="G35" s="159" t="s">
        <v>13</v>
      </c>
      <c r="H35" s="160">
        <v>1388.7520141601999</v>
      </c>
      <c r="I35" s="159">
        <v>1388.7520141601563</v>
      </c>
      <c r="J35" s="159">
        <v>28.630611658096313</v>
      </c>
    </row>
    <row r="36" spans="1:28" x14ac:dyDescent="0.2">
      <c r="A36" s="141" t="s">
        <v>431</v>
      </c>
      <c r="B36" s="159" t="s">
        <v>13</v>
      </c>
      <c r="C36" s="159" t="s">
        <v>13</v>
      </c>
      <c r="D36" s="159" t="s">
        <v>13</v>
      </c>
      <c r="E36" s="159" t="s">
        <v>13</v>
      </c>
      <c r="F36" s="159">
        <v>1039.2649383544999</v>
      </c>
      <c r="G36" s="159" t="s">
        <v>13</v>
      </c>
      <c r="H36" s="160">
        <v>1039.2649383544999</v>
      </c>
      <c r="I36" s="159">
        <v>1039.2649383544922</v>
      </c>
      <c r="J36" s="159" t="s">
        <v>13</v>
      </c>
    </row>
    <row r="37" spans="1:28" s="163" customFormat="1" ht="3.75" customHeight="1" x14ac:dyDescent="0.2">
      <c r="A37" s="143"/>
      <c r="B37" s="161"/>
      <c r="C37" s="161"/>
      <c r="D37" s="161"/>
      <c r="E37" s="161"/>
      <c r="F37" s="161"/>
      <c r="G37" s="161"/>
      <c r="H37" s="162"/>
      <c r="I37" s="161"/>
      <c r="J37" s="161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</row>
    <row r="38" spans="1:28" s="163" customFormat="1" ht="15" customHeight="1" x14ac:dyDescent="0.2">
      <c r="A38" s="463" t="s">
        <v>158</v>
      </c>
      <c r="B38" s="465" t="s">
        <v>13</v>
      </c>
      <c r="C38" s="465" t="s">
        <v>13</v>
      </c>
      <c r="D38" s="465" t="s">
        <v>13</v>
      </c>
      <c r="E38" s="465" t="s">
        <v>13</v>
      </c>
      <c r="F38" s="465">
        <v>12400.5175838471</v>
      </c>
      <c r="G38" s="465" t="s">
        <v>13</v>
      </c>
      <c r="H38" s="465">
        <v>12400.5175838471</v>
      </c>
      <c r="I38" s="465" t="s">
        <v>13</v>
      </c>
      <c r="J38" s="465">
        <v>126.86928260326385</v>
      </c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</row>
    <row r="39" spans="1:28" s="163" customFormat="1" ht="6" customHeight="1" x14ac:dyDescent="0.2">
      <c r="A39" s="135"/>
      <c r="B39" s="172"/>
      <c r="C39" s="172"/>
      <c r="D39" s="172"/>
      <c r="E39" s="172"/>
      <c r="F39" s="172"/>
      <c r="G39" s="172"/>
      <c r="H39" s="172"/>
      <c r="I39" s="172"/>
      <c r="J39" s="172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</row>
    <row r="40" spans="1:28" x14ac:dyDescent="0.2">
      <c r="A40" s="104" t="s">
        <v>160</v>
      </c>
    </row>
  </sheetData>
  <mergeCells count="1">
    <mergeCell ref="B3:G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0.59999389629810485"/>
  </sheetPr>
  <dimension ref="A1:BE31"/>
  <sheetViews>
    <sheetView showGridLines="0" workbookViewId="0">
      <selection activeCell="K1" sqref="K1"/>
    </sheetView>
  </sheetViews>
  <sheetFormatPr defaultRowHeight="12.75" x14ac:dyDescent="0.2"/>
  <cols>
    <col min="1" max="1" width="43.7109375" style="135" customWidth="1"/>
    <col min="2" max="2" width="12.28515625" style="135" customWidth="1"/>
    <col min="3" max="3" width="11.28515625" style="135" customWidth="1"/>
    <col min="4" max="6" width="10.85546875" style="135" customWidth="1"/>
    <col min="7" max="7" width="10.28515625" style="135" bestFit="1" customWidth="1"/>
    <col min="8" max="8" width="11.28515625" style="135" bestFit="1" customWidth="1"/>
    <col min="9" max="9" width="11.140625" style="135" bestFit="1" customWidth="1"/>
    <col min="10" max="10" width="10" style="135" bestFit="1" customWidth="1"/>
    <col min="11" max="61" width="12.7109375" style="135" customWidth="1"/>
    <col min="62" max="16384" width="9.140625" style="135"/>
  </cols>
  <sheetData>
    <row r="1" spans="1:57" s="126" customFormat="1" ht="15" customHeight="1" x14ac:dyDescent="0.25">
      <c r="A1" s="125" t="s">
        <v>370</v>
      </c>
    </row>
    <row r="2" spans="1:57" s="128" customFormat="1" ht="15" customHeight="1" x14ac:dyDescent="0.25">
      <c r="A2" s="127"/>
    </row>
    <row r="3" spans="1:57" s="128" customFormat="1" ht="15" customHeight="1" x14ac:dyDescent="0.25">
      <c r="A3" s="129"/>
      <c r="B3" s="691" t="s">
        <v>177</v>
      </c>
      <c r="C3" s="692"/>
      <c r="D3" s="692"/>
      <c r="E3" s="692"/>
      <c r="F3" s="692"/>
      <c r="G3" s="693"/>
      <c r="H3" s="154"/>
      <c r="I3" s="154"/>
      <c r="J3" s="130"/>
    </row>
    <row r="4" spans="1:57" s="128" customFormat="1" ht="6" customHeight="1" x14ac:dyDescent="0.25">
      <c r="A4" s="131"/>
      <c r="B4" s="132"/>
      <c r="C4" s="132"/>
      <c r="D4" s="132"/>
      <c r="E4" s="132"/>
      <c r="F4" s="132"/>
      <c r="G4" s="132"/>
      <c r="H4" s="133"/>
      <c r="I4" s="133"/>
      <c r="J4" s="134"/>
    </row>
    <row r="5" spans="1:57" s="22" customFormat="1" ht="40.5" customHeight="1" thickBot="1" x14ac:dyDescent="0.25">
      <c r="A5" s="461" t="s">
        <v>178</v>
      </c>
      <c r="B5" s="462" t="s">
        <v>192</v>
      </c>
      <c r="C5" s="462" t="s">
        <v>180</v>
      </c>
      <c r="D5" s="462" t="s">
        <v>415</v>
      </c>
      <c r="E5" s="462" t="s">
        <v>365</v>
      </c>
      <c r="F5" s="462" t="s">
        <v>416</v>
      </c>
      <c r="G5" s="462" t="s">
        <v>421</v>
      </c>
      <c r="H5" s="462" t="s">
        <v>182</v>
      </c>
      <c r="I5" s="462" t="s">
        <v>183</v>
      </c>
      <c r="J5" s="462" t="s">
        <v>184</v>
      </c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 t="s">
        <v>190</v>
      </c>
      <c r="BE5" s="3"/>
    </row>
    <row r="6" spans="1:57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8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3"/>
    </row>
    <row r="7" spans="1:57" s="158" customFormat="1" ht="19.5" customHeight="1" x14ac:dyDescent="0.3">
      <c r="A7" s="580" t="s">
        <v>39</v>
      </c>
      <c r="B7" s="139"/>
      <c r="C7" s="139"/>
      <c r="D7" s="139"/>
      <c r="E7" s="139"/>
      <c r="F7" s="139"/>
      <c r="G7" s="139"/>
      <c r="H7" s="139"/>
      <c r="I7" s="139"/>
      <c r="J7" s="140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3"/>
    </row>
    <row r="8" spans="1:57" s="157" customFormat="1" ht="3.75" customHeight="1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</row>
    <row r="9" spans="1:57" x14ac:dyDescent="0.2">
      <c r="A9" s="141" t="s">
        <v>69</v>
      </c>
      <c r="B9" s="159" t="s">
        <v>13</v>
      </c>
      <c r="C9" s="159" t="s">
        <v>13</v>
      </c>
      <c r="D9" s="159">
        <v>111.0975494385</v>
      </c>
      <c r="E9" s="159" t="s">
        <v>13</v>
      </c>
      <c r="F9" s="159" t="s">
        <v>13</v>
      </c>
      <c r="G9" s="159" t="s">
        <v>13</v>
      </c>
      <c r="H9" s="160">
        <v>111.0975494385</v>
      </c>
      <c r="I9" s="159">
        <v>111.09754943847656</v>
      </c>
      <c r="J9" s="159">
        <v>0.83323591947555542</v>
      </c>
    </row>
    <row r="10" spans="1:57" x14ac:dyDescent="0.2">
      <c r="A10" s="141" t="s">
        <v>87</v>
      </c>
      <c r="B10" s="159" t="s">
        <v>13</v>
      </c>
      <c r="C10" s="159" t="s">
        <v>13</v>
      </c>
      <c r="D10" s="159">
        <v>25.7372817993</v>
      </c>
      <c r="E10" s="159" t="s">
        <v>13</v>
      </c>
      <c r="F10" s="159" t="s">
        <v>13</v>
      </c>
      <c r="G10" s="159" t="s">
        <v>13</v>
      </c>
      <c r="H10" s="160">
        <v>25.7372817993</v>
      </c>
      <c r="I10" s="159">
        <v>25.737281799316406</v>
      </c>
      <c r="J10" s="159">
        <v>0.77211850881576538</v>
      </c>
    </row>
    <row r="11" spans="1:57" x14ac:dyDescent="0.2">
      <c r="A11" s="141" t="s">
        <v>88</v>
      </c>
      <c r="B11" s="159" t="s">
        <v>13</v>
      </c>
      <c r="C11" s="159" t="s">
        <v>13</v>
      </c>
      <c r="D11" s="159">
        <v>570.06936645509995</v>
      </c>
      <c r="E11" s="159" t="s">
        <v>13</v>
      </c>
      <c r="F11" s="159" t="s">
        <v>13</v>
      </c>
      <c r="G11" s="159" t="s">
        <v>13</v>
      </c>
      <c r="H11" s="160">
        <v>570.06936645509995</v>
      </c>
      <c r="I11" s="159">
        <v>570.06936645507813</v>
      </c>
      <c r="J11" s="159">
        <v>113.28957748413086</v>
      </c>
    </row>
    <row r="12" spans="1:57" x14ac:dyDescent="0.2">
      <c r="A12" s="141" t="s">
        <v>89</v>
      </c>
      <c r="B12" s="159" t="s">
        <v>13</v>
      </c>
      <c r="C12" s="159" t="s">
        <v>13</v>
      </c>
      <c r="D12" s="159">
        <v>111.0975494385</v>
      </c>
      <c r="E12" s="159" t="s">
        <v>13</v>
      </c>
      <c r="F12" s="159" t="s">
        <v>13</v>
      </c>
      <c r="G12" s="159" t="s">
        <v>13</v>
      </c>
      <c r="H12" s="160">
        <v>111.0975494385</v>
      </c>
      <c r="I12" s="159">
        <v>111.09754943847656</v>
      </c>
      <c r="J12" s="159">
        <v>33.218166351318359</v>
      </c>
    </row>
    <row r="13" spans="1:57" x14ac:dyDescent="0.2">
      <c r="A13" s="141" t="s">
        <v>91</v>
      </c>
      <c r="B13" s="159" t="s">
        <v>13</v>
      </c>
      <c r="C13" s="159" t="s">
        <v>13</v>
      </c>
      <c r="D13" s="159">
        <v>174.9958190918</v>
      </c>
      <c r="E13" s="159" t="s">
        <v>13</v>
      </c>
      <c r="F13" s="159" t="s">
        <v>13</v>
      </c>
      <c r="G13" s="159" t="s">
        <v>13</v>
      </c>
      <c r="H13" s="160">
        <v>174.9958190918</v>
      </c>
      <c r="I13" s="159">
        <v>174.99581909179688</v>
      </c>
      <c r="J13" s="159">
        <v>41.513290405273438</v>
      </c>
    </row>
    <row r="14" spans="1:57" x14ac:dyDescent="0.2">
      <c r="A14" s="141" t="s">
        <v>94</v>
      </c>
      <c r="B14" s="159" t="s">
        <v>13</v>
      </c>
      <c r="C14" s="159" t="s">
        <v>13</v>
      </c>
      <c r="D14" s="159" t="s">
        <v>13</v>
      </c>
      <c r="E14" s="159" t="s">
        <v>13</v>
      </c>
      <c r="F14" s="159" t="s">
        <v>13</v>
      </c>
      <c r="G14" s="159">
        <v>174.9958190918</v>
      </c>
      <c r="H14" s="160">
        <v>174.9958190918</v>
      </c>
      <c r="I14" s="159">
        <v>174.99581909179688</v>
      </c>
      <c r="J14" s="159">
        <v>43.748954772949219</v>
      </c>
    </row>
    <row r="15" spans="1:57" x14ac:dyDescent="0.2">
      <c r="A15" s="141" t="s">
        <v>432</v>
      </c>
      <c r="B15" s="159" t="s">
        <v>13</v>
      </c>
      <c r="C15" s="159" t="s">
        <v>13</v>
      </c>
      <c r="D15" s="159">
        <v>256.92761230470001</v>
      </c>
      <c r="E15" s="159" t="s">
        <v>13</v>
      </c>
      <c r="F15" s="159" t="s">
        <v>13</v>
      </c>
      <c r="G15" s="159" t="s">
        <v>13</v>
      </c>
      <c r="H15" s="160">
        <v>256.92761230470001</v>
      </c>
      <c r="I15" s="159">
        <v>256.9276123046875</v>
      </c>
      <c r="J15" s="159" t="s">
        <v>13</v>
      </c>
    </row>
    <row r="16" spans="1:57" s="163" customFormat="1" ht="3.75" customHeight="1" x14ac:dyDescent="0.2">
      <c r="A16" s="143"/>
      <c r="B16" s="161"/>
      <c r="C16" s="161"/>
      <c r="D16" s="161"/>
      <c r="E16" s="161"/>
      <c r="F16" s="161"/>
      <c r="G16" s="161"/>
      <c r="H16" s="162"/>
      <c r="I16" s="161"/>
      <c r="J16" s="161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</row>
    <row r="17" spans="1:57" s="163" customFormat="1" ht="15" customHeight="1" x14ac:dyDescent="0.2">
      <c r="A17" s="463" t="s">
        <v>97</v>
      </c>
      <c r="B17" s="465" t="s">
        <v>13</v>
      </c>
      <c r="C17" s="465" t="s">
        <v>13</v>
      </c>
      <c r="D17" s="465">
        <v>1249.9251785279</v>
      </c>
      <c r="E17" s="465" t="s">
        <v>13</v>
      </c>
      <c r="F17" s="465" t="s">
        <v>13</v>
      </c>
      <c r="G17" s="465">
        <v>174.9958190918</v>
      </c>
      <c r="H17" s="465">
        <v>1424.9209976197001</v>
      </c>
      <c r="I17" s="465" t="s">
        <v>13</v>
      </c>
      <c r="J17" s="465">
        <v>233.3753434419632</v>
      </c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</row>
    <row r="18" spans="1:57" s="163" customFormat="1" ht="6" customHeight="1" x14ac:dyDescent="0.2">
      <c r="A18" s="143"/>
      <c r="B18" s="164"/>
      <c r="C18" s="164"/>
      <c r="D18" s="164"/>
      <c r="E18" s="164"/>
      <c r="F18" s="164"/>
      <c r="G18" s="164"/>
      <c r="H18" s="164"/>
      <c r="I18" s="164"/>
      <c r="J18" s="16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</row>
    <row r="19" spans="1:57" s="166" customFormat="1" ht="19.5" customHeight="1" x14ac:dyDescent="0.3">
      <c r="A19" s="580" t="s">
        <v>185</v>
      </c>
      <c r="B19" s="148"/>
      <c r="C19" s="148"/>
      <c r="D19" s="148"/>
      <c r="E19" s="148"/>
      <c r="F19" s="148"/>
      <c r="G19" s="148"/>
      <c r="H19" s="148"/>
      <c r="I19" s="148"/>
      <c r="J19" s="149"/>
    </row>
    <row r="20" spans="1:57" s="167" customFormat="1" ht="3.75" customHeight="1" x14ac:dyDescent="0.2">
      <c r="A20" s="150"/>
      <c r="B20" s="151"/>
      <c r="C20" s="151"/>
      <c r="D20" s="151"/>
      <c r="E20" s="151"/>
      <c r="F20" s="151"/>
      <c r="G20" s="151"/>
      <c r="H20" s="151"/>
      <c r="I20" s="151"/>
      <c r="J20" s="152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</row>
    <row r="21" spans="1:57" x14ac:dyDescent="0.2">
      <c r="A21" s="141" t="s">
        <v>109</v>
      </c>
      <c r="B21" s="159" t="s">
        <v>13</v>
      </c>
      <c r="C21" s="159" t="s">
        <v>13</v>
      </c>
      <c r="D21" s="159" t="s">
        <v>13</v>
      </c>
      <c r="E21" s="159">
        <v>313.1417541504</v>
      </c>
      <c r="F21" s="159" t="s">
        <v>13</v>
      </c>
      <c r="G21" s="159" t="s">
        <v>13</v>
      </c>
      <c r="H21" s="160">
        <v>313.1417541504</v>
      </c>
      <c r="I21" s="159">
        <v>313.14175415039063</v>
      </c>
      <c r="J21" s="159">
        <v>2.6000099182128906</v>
      </c>
    </row>
    <row r="22" spans="1:57" x14ac:dyDescent="0.2">
      <c r="A22" s="141" t="s">
        <v>113</v>
      </c>
      <c r="B22" s="159">
        <v>25.7372817993</v>
      </c>
      <c r="C22" s="159" t="s">
        <v>13</v>
      </c>
      <c r="D22" s="159" t="s">
        <v>13</v>
      </c>
      <c r="E22" s="159">
        <v>111.0975494385</v>
      </c>
      <c r="F22" s="159" t="s">
        <v>13</v>
      </c>
      <c r="G22" s="159" t="s">
        <v>13</v>
      </c>
      <c r="H22" s="160">
        <v>136.83483123779999</v>
      </c>
      <c r="I22" s="159">
        <v>136.83483123779297</v>
      </c>
      <c r="J22" s="159">
        <v>17.753353834152222</v>
      </c>
    </row>
    <row r="23" spans="1:57" x14ac:dyDescent="0.2">
      <c r="A23" s="141" t="s">
        <v>116</v>
      </c>
      <c r="B23" s="159" t="s">
        <v>13</v>
      </c>
      <c r="C23" s="159">
        <v>256.92761230470001</v>
      </c>
      <c r="D23" s="159" t="s">
        <v>13</v>
      </c>
      <c r="E23" s="159" t="s">
        <v>13</v>
      </c>
      <c r="F23" s="159">
        <v>313.1417541504</v>
      </c>
      <c r="G23" s="159" t="s">
        <v>13</v>
      </c>
      <c r="H23" s="160">
        <v>570.06936645509995</v>
      </c>
      <c r="I23" s="159">
        <v>570.06936645507813</v>
      </c>
      <c r="J23" s="159">
        <v>510.57438659667969</v>
      </c>
    </row>
    <row r="24" spans="1:57" x14ac:dyDescent="0.2">
      <c r="A24" s="141" t="s">
        <v>119</v>
      </c>
      <c r="B24" s="159" t="s">
        <v>13</v>
      </c>
      <c r="C24" s="159" t="s">
        <v>13</v>
      </c>
      <c r="D24" s="159" t="s">
        <v>13</v>
      </c>
      <c r="E24" s="159">
        <v>256.92761230470001</v>
      </c>
      <c r="F24" s="159" t="s">
        <v>13</v>
      </c>
      <c r="G24" s="159" t="s">
        <v>13</v>
      </c>
      <c r="H24" s="160">
        <v>256.92761230470001</v>
      </c>
      <c r="I24" s="159">
        <v>256.9276123046875</v>
      </c>
      <c r="J24" s="159">
        <v>411.08419799804688</v>
      </c>
    </row>
    <row r="25" spans="1:57" x14ac:dyDescent="0.2">
      <c r="A25" s="141" t="s">
        <v>123</v>
      </c>
      <c r="B25" s="159" t="s">
        <v>13</v>
      </c>
      <c r="C25" s="159" t="s">
        <v>13</v>
      </c>
      <c r="D25" s="159" t="s">
        <v>13</v>
      </c>
      <c r="E25" s="159">
        <v>174.9958190918</v>
      </c>
      <c r="F25" s="159" t="s">
        <v>13</v>
      </c>
      <c r="G25" s="159" t="s">
        <v>13</v>
      </c>
      <c r="H25" s="160">
        <v>174.9958190918</v>
      </c>
      <c r="I25" s="159">
        <v>174.99581909179688</v>
      </c>
      <c r="J25" s="159">
        <v>1.0378322601318359</v>
      </c>
    </row>
    <row r="26" spans="1:57" x14ac:dyDescent="0.2">
      <c r="A26" s="141" t="s">
        <v>125</v>
      </c>
      <c r="B26" s="159" t="s">
        <v>13</v>
      </c>
      <c r="C26" s="159" t="s">
        <v>13</v>
      </c>
      <c r="D26" s="159" t="s">
        <v>13</v>
      </c>
      <c r="E26" s="159">
        <v>256.92761230470001</v>
      </c>
      <c r="F26" s="159" t="s">
        <v>13</v>
      </c>
      <c r="G26" s="159" t="s">
        <v>13</v>
      </c>
      <c r="H26" s="160">
        <v>256.92761230470001</v>
      </c>
      <c r="I26" s="159">
        <v>256.9276123046875</v>
      </c>
      <c r="J26" s="159">
        <v>3.0862176418304443</v>
      </c>
    </row>
    <row r="27" spans="1:57" x14ac:dyDescent="0.2">
      <c r="A27" s="141" t="s">
        <v>133</v>
      </c>
      <c r="B27" s="159">
        <v>25.7372817993</v>
      </c>
      <c r="C27" s="159" t="s">
        <v>13</v>
      </c>
      <c r="D27" s="159" t="s">
        <v>13</v>
      </c>
      <c r="E27" s="159">
        <v>111.0975494385</v>
      </c>
      <c r="F27" s="159" t="s">
        <v>13</v>
      </c>
      <c r="G27" s="159" t="s">
        <v>13</v>
      </c>
      <c r="H27" s="160">
        <v>136.83483123779999</v>
      </c>
      <c r="I27" s="159">
        <v>136.83483123779297</v>
      </c>
      <c r="J27" s="159">
        <v>3.4500395357608795</v>
      </c>
    </row>
    <row r="28" spans="1:57" s="163" customFormat="1" ht="3.75" customHeight="1" x14ac:dyDescent="0.2">
      <c r="A28" s="143"/>
      <c r="B28" s="161"/>
      <c r="C28" s="161"/>
      <c r="D28" s="161"/>
      <c r="E28" s="161"/>
      <c r="F28" s="161"/>
      <c r="G28" s="161"/>
      <c r="H28" s="162"/>
      <c r="I28" s="161"/>
      <c r="J28" s="161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</row>
    <row r="29" spans="1:57" s="163" customFormat="1" ht="15" customHeight="1" x14ac:dyDescent="0.2">
      <c r="A29" s="463" t="s">
        <v>134</v>
      </c>
      <c r="B29" s="465">
        <v>51.4745635986</v>
      </c>
      <c r="C29" s="465">
        <v>256.92761230470001</v>
      </c>
      <c r="D29" s="465" t="s">
        <v>13</v>
      </c>
      <c r="E29" s="465">
        <v>1224.1878967286</v>
      </c>
      <c r="F29" s="465">
        <v>313.1417541504</v>
      </c>
      <c r="G29" s="465" t="s">
        <v>13</v>
      </c>
      <c r="H29" s="465">
        <v>1845.7318267823</v>
      </c>
      <c r="I29" s="465" t="s">
        <v>13</v>
      </c>
      <c r="J29" s="465">
        <v>949.58603778481483</v>
      </c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</row>
    <row r="30" spans="1:57" ht="6" customHeight="1" x14ac:dyDescent="0.2"/>
    <row r="31" spans="1:57" x14ac:dyDescent="0.2">
      <c r="A31" s="104" t="s">
        <v>430</v>
      </c>
    </row>
  </sheetData>
  <mergeCells count="1">
    <mergeCell ref="B3:G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0.59999389629810485"/>
  </sheetPr>
  <dimension ref="A1:AX29"/>
  <sheetViews>
    <sheetView showGridLines="0" workbookViewId="0">
      <selection activeCell="H1" sqref="H1"/>
    </sheetView>
  </sheetViews>
  <sheetFormatPr defaultRowHeight="12.75" x14ac:dyDescent="0.2"/>
  <cols>
    <col min="1" max="1" width="43.7109375" style="135" customWidth="1"/>
    <col min="2" max="4" width="13.140625" style="135" customWidth="1"/>
    <col min="5" max="5" width="11.28515625" style="135" bestFit="1" customWidth="1"/>
    <col min="6" max="6" width="11.140625" style="135" bestFit="1" customWidth="1"/>
    <col min="7" max="7" width="10" style="135" bestFit="1" customWidth="1"/>
    <col min="8" max="54" width="12.7109375" style="135" customWidth="1"/>
    <col min="55" max="16384" width="9.140625" style="135"/>
  </cols>
  <sheetData>
    <row r="1" spans="1:50" s="126" customFormat="1" ht="15" customHeight="1" x14ac:dyDescent="0.25">
      <c r="A1" s="125" t="s">
        <v>498</v>
      </c>
    </row>
    <row r="2" spans="1:50" s="128" customFormat="1" ht="15" customHeight="1" x14ac:dyDescent="0.25">
      <c r="A2" s="127"/>
    </row>
    <row r="3" spans="1:50" s="128" customFormat="1" ht="15" customHeight="1" x14ac:dyDescent="0.25">
      <c r="A3" s="129"/>
      <c r="B3" s="691" t="s">
        <v>177</v>
      </c>
      <c r="C3" s="692"/>
      <c r="D3" s="693"/>
      <c r="E3" s="154"/>
      <c r="F3" s="154"/>
      <c r="G3" s="130"/>
    </row>
    <row r="4" spans="1:50" s="128" customFormat="1" ht="6" customHeight="1" x14ac:dyDescent="0.25">
      <c r="A4" s="131"/>
      <c r="B4" s="132"/>
      <c r="C4" s="132"/>
      <c r="D4" s="132"/>
      <c r="E4" s="133"/>
      <c r="F4" s="133"/>
      <c r="G4" s="134"/>
    </row>
    <row r="5" spans="1:50" s="22" customFormat="1" ht="40.5" customHeight="1" thickBot="1" x14ac:dyDescent="0.25">
      <c r="A5" s="461" t="s">
        <v>178</v>
      </c>
      <c r="B5" s="462" t="s">
        <v>188</v>
      </c>
      <c r="C5" s="462" t="s">
        <v>266</v>
      </c>
      <c r="D5" s="462" t="s">
        <v>263</v>
      </c>
      <c r="E5" s="462" t="s">
        <v>182</v>
      </c>
      <c r="F5" s="462" t="s">
        <v>183</v>
      </c>
      <c r="G5" s="462" t="s">
        <v>184</v>
      </c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 t="s">
        <v>190</v>
      </c>
      <c r="AX5" s="3"/>
    </row>
    <row r="6" spans="1:50" s="157" customFormat="1" ht="6" customHeight="1" thickTop="1" x14ac:dyDescent="0.2">
      <c r="A6" s="136"/>
      <c r="B6" s="137"/>
      <c r="C6" s="137"/>
      <c r="D6" s="137"/>
      <c r="E6" s="137"/>
      <c r="F6" s="137"/>
      <c r="G6" s="138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3"/>
    </row>
    <row r="7" spans="1:50" s="166" customFormat="1" ht="19.5" customHeight="1" x14ac:dyDescent="0.3">
      <c r="A7" s="580" t="s">
        <v>187</v>
      </c>
      <c r="B7" s="168"/>
      <c r="C7" s="168"/>
      <c r="D7" s="168"/>
      <c r="E7" s="168"/>
      <c r="F7" s="168"/>
      <c r="G7" s="169"/>
    </row>
    <row r="8" spans="1:50" s="167" customFormat="1" ht="3.75" customHeight="1" x14ac:dyDescent="0.2">
      <c r="A8" s="150"/>
      <c r="B8" s="170"/>
      <c r="C8" s="170"/>
      <c r="D8" s="170"/>
      <c r="E8" s="170"/>
      <c r="F8" s="170"/>
      <c r="G8" s="171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</row>
    <row r="9" spans="1:50" x14ac:dyDescent="0.2">
      <c r="A9" s="141" t="s">
        <v>142</v>
      </c>
      <c r="B9" s="159" t="s">
        <v>13</v>
      </c>
      <c r="C9" s="159">
        <v>200.73310089110001</v>
      </c>
      <c r="D9" s="159" t="s">
        <v>13</v>
      </c>
      <c r="E9" s="160">
        <v>200.73310089110001</v>
      </c>
      <c r="F9" s="159">
        <v>200.73310089111328</v>
      </c>
      <c r="G9" s="159">
        <v>126.54562950134277</v>
      </c>
    </row>
    <row r="10" spans="1:50" x14ac:dyDescent="0.2">
      <c r="A10" s="141" t="s">
        <v>144</v>
      </c>
      <c r="B10" s="159" t="s">
        <v>13</v>
      </c>
      <c r="C10" s="159">
        <v>25.7372817993</v>
      </c>
      <c r="D10" s="159" t="s">
        <v>13</v>
      </c>
      <c r="E10" s="160">
        <v>25.7372817993</v>
      </c>
      <c r="F10" s="159">
        <v>25.737281799316406</v>
      </c>
      <c r="G10" s="159">
        <v>4.5040240287780762</v>
      </c>
    </row>
    <row r="11" spans="1:50" x14ac:dyDescent="0.2">
      <c r="A11" s="141" t="s">
        <v>145</v>
      </c>
      <c r="B11" s="159" t="s">
        <v>13</v>
      </c>
      <c r="C11" s="159">
        <v>513.85522460940001</v>
      </c>
      <c r="D11" s="159" t="s">
        <v>13</v>
      </c>
      <c r="E11" s="160">
        <v>513.85522460940001</v>
      </c>
      <c r="F11" s="159">
        <v>256.9276123046875</v>
      </c>
      <c r="G11" s="159">
        <v>16.058004379272461</v>
      </c>
    </row>
    <row r="12" spans="1:50" x14ac:dyDescent="0.2">
      <c r="A12" s="141" t="s">
        <v>146</v>
      </c>
      <c r="B12" s="159" t="s">
        <v>13</v>
      </c>
      <c r="C12" s="159">
        <v>25.7372817993</v>
      </c>
      <c r="D12" s="159" t="s">
        <v>13</v>
      </c>
      <c r="E12" s="160">
        <v>25.7372817993</v>
      </c>
      <c r="F12" s="159">
        <v>25.737281799316406</v>
      </c>
      <c r="G12" s="159">
        <v>1.286864161491394</v>
      </c>
    </row>
    <row r="13" spans="1:50" s="163" customFormat="1" ht="3.75" customHeight="1" x14ac:dyDescent="0.2">
      <c r="A13" s="143"/>
      <c r="B13" s="161"/>
      <c r="C13" s="161"/>
      <c r="D13" s="161"/>
      <c r="E13" s="162"/>
      <c r="F13" s="161"/>
      <c r="G13" s="161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</row>
    <row r="14" spans="1:50" s="163" customFormat="1" ht="15" customHeight="1" x14ac:dyDescent="0.2">
      <c r="A14" s="463" t="s">
        <v>147</v>
      </c>
      <c r="B14" s="465" t="s">
        <v>13</v>
      </c>
      <c r="C14" s="465">
        <v>766.06288909910006</v>
      </c>
      <c r="D14" s="465" t="s">
        <v>13</v>
      </c>
      <c r="E14" s="465">
        <v>766.06288909910006</v>
      </c>
      <c r="F14" s="465" t="s">
        <v>13</v>
      </c>
      <c r="G14" s="465">
        <v>148.3945220708847</v>
      </c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</row>
    <row r="15" spans="1:50" s="163" customFormat="1" ht="6" customHeight="1" x14ac:dyDescent="0.2">
      <c r="A15" s="143"/>
      <c r="B15" s="164"/>
      <c r="C15" s="164"/>
      <c r="D15" s="164"/>
      <c r="E15" s="164"/>
      <c r="F15" s="164"/>
      <c r="G15" s="16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</row>
    <row r="16" spans="1:50" s="166" customFormat="1" ht="19.5" customHeight="1" x14ac:dyDescent="0.3">
      <c r="A16" s="580" t="s">
        <v>41</v>
      </c>
      <c r="B16" s="148"/>
      <c r="C16" s="148"/>
      <c r="D16" s="148"/>
      <c r="E16" s="148"/>
      <c r="F16" s="148"/>
      <c r="G16" s="149"/>
    </row>
    <row r="17" spans="1:50" s="167" customFormat="1" ht="3.75" customHeight="1" x14ac:dyDescent="0.2">
      <c r="A17" s="150"/>
      <c r="B17" s="151"/>
      <c r="C17" s="151"/>
      <c r="D17" s="151"/>
      <c r="E17" s="151"/>
      <c r="F17" s="151"/>
      <c r="G17" s="152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</row>
    <row r="18" spans="1:50" x14ac:dyDescent="0.2">
      <c r="A18" s="141" t="s">
        <v>135</v>
      </c>
      <c r="B18" s="159">
        <v>688.85104370119996</v>
      </c>
      <c r="C18" s="159" t="s">
        <v>13</v>
      </c>
      <c r="D18" s="159" t="s">
        <v>13</v>
      </c>
      <c r="E18" s="160">
        <v>688.85104370119996</v>
      </c>
      <c r="F18" s="159">
        <v>431.92343139648438</v>
      </c>
      <c r="G18" s="159">
        <v>1.816859245300293</v>
      </c>
    </row>
    <row r="19" spans="1:50" s="163" customFormat="1" ht="3.75" customHeight="1" x14ac:dyDescent="0.2">
      <c r="A19" s="143"/>
      <c r="B19" s="161"/>
      <c r="C19" s="161"/>
      <c r="D19" s="161"/>
      <c r="E19" s="162"/>
      <c r="F19" s="161"/>
      <c r="G19" s="161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</row>
    <row r="20" spans="1:50" s="163" customFormat="1" ht="15" customHeight="1" x14ac:dyDescent="0.2">
      <c r="A20" s="463" t="s">
        <v>138</v>
      </c>
      <c r="B20" s="465">
        <v>688.85104370119996</v>
      </c>
      <c r="C20" s="465" t="s">
        <v>13</v>
      </c>
      <c r="D20" s="465" t="s">
        <v>13</v>
      </c>
      <c r="E20" s="465">
        <v>688.85104370119996</v>
      </c>
      <c r="F20" s="465" t="s">
        <v>13</v>
      </c>
      <c r="G20" s="465">
        <v>1.816859245300293</v>
      </c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</row>
    <row r="21" spans="1:50" s="163" customFormat="1" ht="6" customHeight="1" x14ac:dyDescent="0.2">
      <c r="A21" s="143"/>
      <c r="B21" s="164"/>
      <c r="C21" s="164"/>
      <c r="D21" s="164"/>
      <c r="E21" s="164"/>
      <c r="F21" s="164"/>
      <c r="G21" s="16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</row>
    <row r="22" spans="1:50" s="166" customFormat="1" ht="19.5" customHeight="1" x14ac:dyDescent="0.3">
      <c r="A22" s="580" t="s">
        <v>45</v>
      </c>
      <c r="B22" s="148"/>
      <c r="C22" s="148"/>
      <c r="D22" s="148"/>
      <c r="E22" s="148"/>
      <c r="F22" s="148"/>
      <c r="G22" s="149"/>
    </row>
    <row r="23" spans="1:50" s="167" customFormat="1" ht="3.75" customHeight="1" x14ac:dyDescent="0.2">
      <c r="A23" s="150"/>
      <c r="B23" s="151"/>
      <c r="C23" s="151"/>
      <c r="D23" s="151"/>
      <c r="E23" s="151"/>
      <c r="F23" s="151"/>
      <c r="G23" s="152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</row>
    <row r="24" spans="1:50" x14ac:dyDescent="0.2">
      <c r="A24" s="141" t="s">
        <v>151</v>
      </c>
      <c r="B24" s="159" t="s">
        <v>13</v>
      </c>
      <c r="C24" s="159" t="s">
        <v>13</v>
      </c>
      <c r="D24" s="159">
        <v>624.97240448000002</v>
      </c>
      <c r="E24" s="160">
        <v>624.97240448000002</v>
      </c>
      <c r="F24" s="159">
        <v>624.97240447998047</v>
      </c>
      <c r="G24" s="159">
        <v>6.7160653471946716</v>
      </c>
    </row>
    <row r="25" spans="1:50" x14ac:dyDescent="0.2">
      <c r="A25" s="141" t="s">
        <v>159</v>
      </c>
      <c r="B25" s="159" t="s">
        <v>13</v>
      </c>
      <c r="C25" s="159" t="s">
        <v>13</v>
      </c>
      <c r="D25" s="159">
        <v>256.92761230470001</v>
      </c>
      <c r="E25" s="160">
        <v>256.92761230470001</v>
      </c>
      <c r="F25" s="159">
        <v>256.9276123046875</v>
      </c>
      <c r="G25" s="159" t="s">
        <v>13</v>
      </c>
    </row>
    <row r="26" spans="1:50" s="163" customFormat="1" ht="3.75" customHeight="1" x14ac:dyDescent="0.2">
      <c r="A26" s="143"/>
      <c r="B26" s="161"/>
      <c r="C26" s="161"/>
      <c r="D26" s="161"/>
      <c r="E26" s="162"/>
      <c r="F26" s="161"/>
      <c r="G26" s="161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</row>
    <row r="27" spans="1:50" s="163" customFormat="1" ht="15" customHeight="1" x14ac:dyDescent="0.2">
      <c r="A27" s="463" t="s">
        <v>158</v>
      </c>
      <c r="B27" s="465" t="s">
        <v>13</v>
      </c>
      <c r="C27" s="465" t="s">
        <v>13</v>
      </c>
      <c r="D27" s="465">
        <v>881.90001678470003</v>
      </c>
      <c r="E27" s="465">
        <v>881.90001678470003</v>
      </c>
      <c r="F27" s="465" t="s">
        <v>13</v>
      </c>
      <c r="G27" s="465">
        <v>6.7160653471946716</v>
      </c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</row>
    <row r="28" spans="1:50" s="163" customFormat="1" ht="6" customHeight="1" x14ac:dyDescent="0.2">
      <c r="A28" s="135"/>
      <c r="B28" s="172"/>
      <c r="C28" s="172"/>
      <c r="D28" s="172"/>
      <c r="E28" s="172"/>
      <c r="F28" s="172"/>
      <c r="G28" s="172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</row>
    <row r="29" spans="1:50" x14ac:dyDescent="0.2">
      <c r="A29" s="104" t="s">
        <v>160</v>
      </c>
    </row>
  </sheetData>
  <mergeCells count="1">
    <mergeCell ref="B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0.59999389629810485"/>
  </sheetPr>
  <dimension ref="A1:AZ25"/>
  <sheetViews>
    <sheetView showGridLines="0" workbookViewId="0">
      <selection activeCell="I1" sqref="I1"/>
    </sheetView>
  </sheetViews>
  <sheetFormatPr defaultRowHeight="12.75" x14ac:dyDescent="0.2"/>
  <cols>
    <col min="1" max="1" width="40.7109375" style="135" customWidth="1"/>
    <col min="2" max="4" width="10.28515625" style="135" customWidth="1"/>
    <col min="5" max="5" width="11.28515625" style="135" bestFit="1" customWidth="1"/>
    <col min="6" max="6" width="11.140625" style="135" bestFit="1" customWidth="1"/>
    <col min="7" max="7" width="10" style="135" bestFit="1" customWidth="1"/>
    <col min="8" max="8" width="4.5703125" style="135" customWidth="1"/>
    <col min="9" max="56" width="12.7109375" style="135" customWidth="1"/>
    <col min="57" max="16384" width="9.140625" style="135"/>
  </cols>
  <sheetData>
    <row r="1" spans="1:52" s="126" customFormat="1" ht="15" customHeight="1" x14ac:dyDescent="0.25">
      <c r="A1" s="125" t="s">
        <v>371</v>
      </c>
    </row>
    <row r="2" spans="1:52" s="128" customFormat="1" ht="15" customHeight="1" x14ac:dyDescent="0.25">
      <c r="A2" s="127"/>
    </row>
    <row r="3" spans="1:52" s="128" customFormat="1" ht="15" customHeight="1" x14ac:dyDescent="0.25">
      <c r="A3" s="129"/>
      <c r="B3" s="690" t="s">
        <v>177</v>
      </c>
      <c r="C3" s="690"/>
      <c r="D3" s="690"/>
      <c r="E3" s="154"/>
      <c r="F3" s="154"/>
      <c r="G3" s="130"/>
    </row>
    <row r="4" spans="1:52" s="128" customFormat="1" ht="6" customHeight="1" x14ac:dyDescent="0.25">
      <c r="A4" s="131"/>
      <c r="B4" s="132"/>
      <c r="C4" s="132"/>
      <c r="D4" s="132"/>
      <c r="E4" s="133"/>
      <c r="F4" s="133"/>
      <c r="G4" s="134"/>
    </row>
    <row r="5" spans="1:52" s="22" customFormat="1" ht="40.5" customHeight="1" thickBot="1" x14ac:dyDescent="0.25">
      <c r="A5" s="461" t="s">
        <v>178</v>
      </c>
      <c r="B5" s="462" t="s">
        <v>269</v>
      </c>
      <c r="C5" s="462" t="s">
        <v>264</v>
      </c>
      <c r="D5" s="462" t="s">
        <v>262</v>
      </c>
      <c r="E5" s="462" t="s">
        <v>182</v>
      </c>
      <c r="F5" s="462" t="s">
        <v>183</v>
      </c>
      <c r="G5" s="462" t="s">
        <v>184</v>
      </c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 t="s">
        <v>190</v>
      </c>
      <c r="AZ5" s="3"/>
    </row>
    <row r="6" spans="1:52" s="157" customFormat="1" ht="6" customHeight="1" thickTop="1" x14ac:dyDescent="0.2">
      <c r="A6" s="136"/>
      <c r="B6" s="137"/>
      <c r="C6" s="137"/>
      <c r="D6" s="137"/>
      <c r="E6" s="137"/>
      <c r="F6" s="137"/>
      <c r="G6" s="138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3"/>
    </row>
    <row r="7" spans="1:52" s="158" customFormat="1" ht="19.5" customHeight="1" x14ac:dyDescent="0.3">
      <c r="A7" s="580" t="s">
        <v>39</v>
      </c>
      <c r="B7" s="139"/>
      <c r="C7" s="139"/>
      <c r="D7" s="139"/>
      <c r="E7" s="139"/>
      <c r="F7" s="139"/>
      <c r="G7" s="140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3"/>
    </row>
    <row r="8" spans="1:52" s="157" customFormat="1" ht="3.75" customHeight="1" x14ac:dyDescent="0.2">
      <c r="A8" s="136"/>
      <c r="B8" s="137"/>
      <c r="C8" s="137"/>
      <c r="D8" s="137"/>
      <c r="E8" s="137"/>
      <c r="F8" s="137"/>
      <c r="G8" s="138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</row>
    <row r="9" spans="1:52" x14ac:dyDescent="0.2">
      <c r="A9" s="141" t="s">
        <v>81</v>
      </c>
      <c r="B9" s="159" t="s">
        <v>13</v>
      </c>
      <c r="C9" s="159">
        <v>76.481315612800003</v>
      </c>
      <c r="D9" s="159" t="s">
        <v>13</v>
      </c>
      <c r="E9" s="160">
        <v>76.481315612800003</v>
      </c>
      <c r="F9" s="159">
        <v>76.481315612792969</v>
      </c>
      <c r="G9" s="159">
        <v>11.316400527954102</v>
      </c>
    </row>
    <row r="10" spans="1:52" x14ac:dyDescent="0.2">
      <c r="A10" s="141" t="s">
        <v>91</v>
      </c>
      <c r="B10" s="159">
        <v>448.6467590332</v>
      </c>
      <c r="C10" s="159">
        <v>70.937438964799995</v>
      </c>
      <c r="D10" s="159" t="s">
        <v>13</v>
      </c>
      <c r="E10" s="160">
        <v>519.58419799800004</v>
      </c>
      <c r="F10" s="159">
        <v>519.58419799804688</v>
      </c>
      <c r="G10" s="159">
        <v>160.49229431152344</v>
      </c>
    </row>
    <row r="11" spans="1:52" x14ac:dyDescent="0.2">
      <c r="A11" s="141" t="s">
        <v>92</v>
      </c>
      <c r="B11" s="159" t="s">
        <v>13</v>
      </c>
      <c r="C11" s="159">
        <v>76.481315612800003</v>
      </c>
      <c r="D11" s="159" t="s">
        <v>13</v>
      </c>
      <c r="E11" s="160">
        <v>76.481315612800003</v>
      </c>
      <c r="F11" s="159">
        <v>76.481315612792969</v>
      </c>
      <c r="G11" s="159">
        <v>19.108854293823242</v>
      </c>
    </row>
    <row r="12" spans="1:52" s="163" customFormat="1" ht="3.75" customHeight="1" x14ac:dyDescent="0.2">
      <c r="A12" s="143"/>
      <c r="B12" s="161"/>
      <c r="C12" s="161"/>
      <c r="D12" s="161"/>
      <c r="E12" s="162"/>
      <c r="F12" s="161"/>
      <c r="G12" s="161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</row>
    <row r="13" spans="1:52" s="163" customFormat="1" ht="15" customHeight="1" x14ac:dyDescent="0.2">
      <c r="A13" s="463" t="s">
        <v>97</v>
      </c>
      <c r="B13" s="465">
        <v>448.6467590332</v>
      </c>
      <c r="C13" s="465">
        <v>223.90007019040002</v>
      </c>
      <c r="D13" s="465" t="s">
        <v>13</v>
      </c>
      <c r="E13" s="465">
        <v>672.54682922360007</v>
      </c>
      <c r="F13" s="465" t="s">
        <v>13</v>
      </c>
      <c r="G13" s="465">
        <v>190.91754913330078</v>
      </c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</row>
    <row r="14" spans="1:52" s="163" customFormat="1" ht="6" customHeight="1" x14ac:dyDescent="0.2">
      <c r="A14" s="143"/>
      <c r="B14" s="164"/>
      <c r="C14" s="164"/>
      <c r="D14" s="164"/>
      <c r="E14" s="164"/>
      <c r="F14" s="164"/>
      <c r="G14" s="16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</row>
    <row r="15" spans="1:52" s="166" customFormat="1" ht="19.5" customHeight="1" x14ac:dyDescent="0.3">
      <c r="A15" s="580" t="s">
        <v>185</v>
      </c>
      <c r="B15" s="148"/>
      <c r="C15" s="148"/>
      <c r="D15" s="148"/>
      <c r="E15" s="148"/>
      <c r="F15" s="148"/>
      <c r="G15" s="149"/>
    </row>
    <row r="16" spans="1:52" s="167" customFormat="1" ht="3.75" customHeight="1" x14ac:dyDescent="0.2">
      <c r="A16" s="150"/>
      <c r="B16" s="151"/>
      <c r="C16" s="151"/>
      <c r="D16" s="151"/>
      <c r="E16" s="151"/>
      <c r="F16" s="151"/>
      <c r="G16" s="152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</row>
    <row r="17" spans="1:52" x14ac:dyDescent="0.2">
      <c r="A17" s="141" t="s">
        <v>104</v>
      </c>
      <c r="B17" s="159" t="s">
        <v>13</v>
      </c>
      <c r="C17" s="159" t="s">
        <v>13</v>
      </c>
      <c r="D17" s="159">
        <v>76.481315612800003</v>
      </c>
      <c r="E17" s="160">
        <v>76.481315612800003</v>
      </c>
      <c r="F17" s="159">
        <v>76.481315612792969</v>
      </c>
      <c r="G17" s="159">
        <v>13.766637802124023</v>
      </c>
    </row>
    <row r="18" spans="1:52" x14ac:dyDescent="0.2">
      <c r="A18" s="141" t="s">
        <v>109</v>
      </c>
      <c r="B18" s="159" t="s">
        <v>13</v>
      </c>
      <c r="C18" s="159" t="s">
        <v>13</v>
      </c>
      <c r="D18" s="159">
        <v>519.58419799800004</v>
      </c>
      <c r="E18" s="160">
        <v>519.58419799800004</v>
      </c>
      <c r="F18" s="159">
        <v>519.58419799804688</v>
      </c>
      <c r="G18" s="159">
        <v>5.751790463924408</v>
      </c>
    </row>
    <row r="19" spans="1:52" x14ac:dyDescent="0.2">
      <c r="A19" s="141" t="s">
        <v>123</v>
      </c>
      <c r="B19" s="159" t="s">
        <v>13</v>
      </c>
      <c r="C19" s="159" t="s">
        <v>13</v>
      </c>
      <c r="D19" s="159">
        <v>519.58419799800004</v>
      </c>
      <c r="E19" s="160">
        <v>519.58419799800004</v>
      </c>
      <c r="F19" s="159">
        <v>519.58419799804688</v>
      </c>
      <c r="G19" s="159">
        <v>3.0816623270511627</v>
      </c>
    </row>
    <row r="20" spans="1:52" x14ac:dyDescent="0.2">
      <c r="A20" s="141" t="s">
        <v>125</v>
      </c>
      <c r="B20" s="159" t="s">
        <v>13</v>
      </c>
      <c r="C20" s="159" t="s">
        <v>13</v>
      </c>
      <c r="D20" s="159">
        <v>76.481315612800003</v>
      </c>
      <c r="E20" s="160">
        <v>76.481315612800003</v>
      </c>
      <c r="F20" s="159">
        <v>76.481315612792969</v>
      </c>
      <c r="G20" s="159">
        <v>0.5468369722366333</v>
      </c>
    </row>
    <row r="21" spans="1:52" x14ac:dyDescent="0.2">
      <c r="A21" s="141" t="s">
        <v>126</v>
      </c>
      <c r="B21" s="159" t="s">
        <v>13</v>
      </c>
      <c r="C21" s="159" t="s">
        <v>13</v>
      </c>
      <c r="D21" s="159">
        <v>76.481315612800003</v>
      </c>
      <c r="E21" s="160">
        <v>76.481315612800003</v>
      </c>
      <c r="F21" s="159">
        <v>76.481315612792969</v>
      </c>
      <c r="G21" s="159">
        <v>78.163909912109375</v>
      </c>
    </row>
    <row r="22" spans="1:52" x14ac:dyDescent="0.2">
      <c r="A22" s="141" t="s">
        <v>128</v>
      </c>
      <c r="B22" s="159" t="s">
        <v>13</v>
      </c>
      <c r="C22" s="159" t="s">
        <v>13</v>
      </c>
      <c r="D22" s="159">
        <v>519.58419799800004</v>
      </c>
      <c r="E22" s="160">
        <v>519.58419799800004</v>
      </c>
      <c r="F22" s="159">
        <v>519.58419799804688</v>
      </c>
      <c r="G22" s="159">
        <v>14.123331189155579</v>
      </c>
    </row>
    <row r="23" spans="1:52" s="163" customFormat="1" ht="3.75" customHeight="1" x14ac:dyDescent="0.2">
      <c r="A23" s="143"/>
      <c r="B23" s="161"/>
      <c r="C23" s="161"/>
      <c r="D23" s="161"/>
      <c r="E23" s="162"/>
      <c r="F23" s="161"/>
      <c r="G23" s="161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</row>
    <row r="24" spans="1:52" s="163" customFormat="1" ht="15" customHeight="1" x14ac:dyDescent="0.2">
      <c r="A24" s="463" t="s">
        <v>134</v>
      </c>
      <c r="B24" s="465" t="s">
        <v>13</v>
      </c>
      <c r="C24" s="465" t="s">
        <v>13</v>
      </c>
      <c r="D24" s="465">
        <v>1788.1965408324002</v>
      </c>
      <c r="E24" s="465">
        <v>1788.1965408324002</v>
      </c>
      <c r="F24" s="465" t="s">
        <v>13</v>
      </c>
      <c r="G24" s="465">
        <v>115.43416866660118</v>
      </c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</row>
    <row r="25" spans="1:52" s="163" customFormat="1" ht="6" customHeight="1" x14ac:dyDescent="0.2">
      <c r="A25" s="95"/>
      <c r="B25" s="172"/>
      <c r="C25" s="172"/>
      <c r="D25" s="172"/>
      <c r="E25" s="172"/>
      <c r="F25" s="172"/>
      <c r="G25" s="172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</row>
  </sheetData>
  <mergeCells count="1">
    <mergeCell ref="B3:D3"/>
  </mergeCells>
  <pageMargins left="0.7" right="0.7" top="0.75" bottom="0.75" header="0.3" footer="0.3"/>
  <pageSetup orientation="portrait" horizontalDpi="90" verticalDpi="9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 tint="0.59999389629810485"/>
  </sheetPr>
  <dimension ref="A1:AX19"/>
  <sheetViews>
    <sheetView showGridLines="0" workbookViewId="0">
      <selection activeCell="I1" sqref="I1"/>
    </sheetView>
  </sheetViews>
  <sheetFormatPr defaultRowHeight="12.75" x14ac:dyDescent="0.2"/>
  <cols>
    <col min="1" max="1" width="40.7109375" style="135" customWidth="1"/>
    <col min="2" max="2" width="10.85546875" style="135" customWidth="1"/>
    <col min="3" max="3" width="12.42578125" style="135" customWidth="1"/>
    <col min="4" max="4" width="11.28515625" style="135" bestFit="1" customWidth="1"/>
    <col min="5" max="5" width="11.140625" style="135" bestFit="1" customWidth="1"/>
    <col min="6" max="6" width="10" style="135" bestFit="1" customWidth="1"/>
    <col min="7" max="7" width="5.85546875" style="135" customWidth="1"/>
    <col min="8" max="8" width="12" style="135" customWidth="1"/>
    <col min="9" max="54" width="12.7109375" style="135" customWidth="1"/>
    <col min="55" max="16384" width="9.140625" style="135"/>
  </cols>
  <sheetData>
    <row r="1" spans="1:50" s="126" customFormat="1" ht="15" customHeight="1" x14ac:dyDescent="0.25">
      <c r="A1" s="125" t="s">
        <v>499</v>
      </c>
    </row>
    <row r="2" spans="1:50" s="128" customFormat="1" ht="15" customHeight="1" x14ac:dyDescent="0.25">
      <c r="A2" s="127"/>
    </row>
    <row r="3" spans="1:50" s="128" customFormat="1" ht="15" customHeight="1" x14ac:dyDescent="0.25">
      <c r="A3" s="129"/>
      <c r="B3" s="690" t="s">
        <v>177</v>
      </c>
      <c r="C3" s="690"/>
      <c r="D3" s="154"/>
      <c r="E3" s="154"/>
      <c r="F3" s="130"/>
    </row>
    <row r="4" spans="1:50" s="128" customFormat="1" ht="6" customHeight="1" x14ac:dyDescent="0.25">
      <c r="A4" s="131"/>
      <c r="B4" s="132"/>
      <c r="C4" s="132"/>
      <c r="D4" s="133"/>
      <c r="E4" s="133"/>
      <c r="F4" s="134"/>
    </row>
    <row r="5" spans="1:50" s="22" customFormat="1" ht="40.5" customHeight="1" thickBot="1" x14ac:dyDescent="0.25">
      <c r="A5" s="461" t="s">
        <v>178</v>
      </c>
      <c r="B5" s="462" t="s">
        <v>265</v>
      </c>
      <c r="C5" s="462" t="s">
        <v>263</v>
      </c>
      <c r="D5" s="462" t="s">
        <v>182</v>
      </c>
      <c r="E5" s="462" t="s">
        <v>183</v>
      </c>
      <c r="F5" s="462" t="s">
        <v>184</v>
      </c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 t="s">
        <v>190</v>
      </c>
      <c r="AX5" s="3"/>
    </row>
    <row r="6" spans="1:50" s="157" customFormat="1" ht="6" customHeight="1" thickTop="1" x14ac:dyDescent="0.2">
      <c r="A6" s="136"/>
      <c r="B6" s="137"/>
      <c r="C6" s="137"/>
      <c r="D6" s="137"/>
      <c r="E6" s="137"/>
      <c r="F6" s="138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3"/>
    </row>
    <row r="7" spans="1:50" s="166" customFormat="1" ht="19.5" customHeight="1" x14ac:dyDescent="0.3">
      <c r="A7" s="580" t="s">
        <v>187</v>
      </c>
      <c r="B7" s="148"/>
      <c r="C7" s="148"/>
      <c r="D7" s="148"/>
      <c r="E7" s="148"/>
      <c r="F7" s="149"/>
    </row>
    <row r="8" spans="1:50" s="167" customFormat="1" ht="3.75" customHeight="1" x14ac:dyDescent="0.2">
      <c r="A8" s="150"/>
      <c r="B8" s="151"/>
      <c r="C8" s="151"/>
      <c r="D8" s="151"/>
      <c r="E8" s="151"/>
      <c r="F8" s="152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</row>
    <row r="9" spans="1:50" x14ac:dyDescent="0.2">
      <c r="A9" s="141" t="s">
        <v>142</v>
      </c>
      <c r="B9" s="159">
        <v>519.58419799800004</v>
      </c>
      <c r="C9" s="159" t="s">
        <v>13</v>
      </c>
      <c r="D9" s="160">
        <v>519.58419799800004</v>
      </c>
      <c r="E9" s="159">
        <v>519.58419799804688</v>
      </c>
      <c r="F9" s="159">
        <v>398.02072906494141</v>
      </c>
    </row>
    <row r="10" spans="1:50" s="163" customFormat="1" ht="3.75" customHeight="1" x14ac:dyDescent="0.2">
      <c r="A10" s="143"/>
      <c r="B10" s="161"/>
      <c r="C10" s="161"/>
      <c r="D10" s="162"/>
      <c r="E10" s="161"/>
      <c r="F10" s="161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</row>
    <row r="11" spans="1:50" s="163" customFormat="1" ht="15" customHeight="1" x14ac:dyDescent="0.2">
      <c r="A11" s="463" t="s">
        <v>147</v>
      </c>
      <c r="B11" s="465">
        <v>519.58419799800004</v>
      </c>
      <c r="C11" s="465" t="s">
        <v>13</v>
      </c>
      <c r="D11" s="465">
        <v>519.58419799800004</v>
      </c>
      <c r="E11" s="465" t="s">
        <v>13</v>
      </c>
      <c r="F11" s="465">
        <v>398.02072906494141</v>
      </c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</row>
    <row r="12" spans="1:50" s="163" customFormat="1" ht="6" customHeight="1" x14ac:dyDescent="0.2">
      <c r="A12" s="143"/>
      <c r="B12" s="164"/>
      <c r="C12" s="164"/>
      <c r="D12" s="164"/>
      <c r="E12" s="164"/>
      <c r="F12" s="16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</row>
    <row r="13" spans="1:50" s="166" customFormat="1" ht="19.5" customHeight="1" x14ac:dyDescent="0.3">
      <c r="A13" s="580" t="s">
        <v>45</v>
      </c>
      <c r="B13" s="148"/>
      <c r="C13" s="148"/>
      <c r="D13" s="148"/>
      <c r="E13" s="148"/>
      <c r="F13" s="149"/>
    </row>
    <row r="14" spans="1:50" s="167" customFormat="1" ht="3.75" customHeight="1" x14ac:dyDescent="0.2">
      <c r="A14" s="150"/>
      <c r="B14" s="151"/>
      <c r="C14" s="151"/>
      <c r="D14" s="151"/>
      <c r="E14" s="151"/>
      <c r="F14" s="152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</row>
    <row r="15" spans="1:50" x14ac:dyDescent="0.2">
      <c r="A15" s="141" t="s">
        <v>151</v>
      </c>
      <c r="B15" s="159" t="s">
        <v>13</v>
      </c>
      <c r="C15" s="159">
        <v>70.937438964799995</v>
      </c>
      <c r="D15" s="160">
        <v>70.937438964799995</v>
      </c>
      <c r="E15" s="159">
        <v>70.93743896484375</v>
      </c>
      <c r="F15" s="159">
        <v>0.66851788759231567</v>
      </c>
    </row>
    <row r="16" spans="1:50" x14ac:dyDescent="0.2">
      <c r="A16" s="141" t="s">
        <v>91</v>
      </c>
      <c r="B16" s="159" t="s">
        <v>13</v>
      </c>
      <c r="C16" s="159">
        <v>76.481315612800003</v>
      </c>
      <c r="D16" s="160">
        <v>76.481315612800003</v>
      </c>
      <c r="E16" s="159">
        <v>76.481315612792969</v>
      </c>
      <c r="F16" s="159">
        <v>1.9154685735702515</v>
      </c>
    </row>
    <row r="17" spans="1:50" s="163" customFormat="1" ht="3.75" customHeight="1" x14ac:dyDescent="0.2">
      <c r="A17" s="143"/>
      <c r="B17" s="161"/>
      <c r="C17" s="161"/>
      <c r="D17" s="162"/>
      <c r="E17" s="161"/>
      <c r="F17" s="161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</row>
    <row r="18" spans="1:50" s="163" customFormat="1" ht="15" customHeight="1" x14ac:dyDescent="0.2">
      <c r="A18" s="463" t="s">
        <v>158</v>
      </c>
      <c r="B18" s="465" t="s">
        <v>13</v>
      </c>
      <c r="C18" s="465">
        <v>147.4187545776</v>
      </c>
      <c r="D18" s="465">
        <v>147.4187545776</v>
      </c>
      <c r="E18" s="465" t="s">
        <v>13</v>
      </c>
      <c r="F18" s="465">
        <v>2.5839864611625671</v>
      </c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</row>
    <row r="19" spans="1:50" s="163" customFormat="1" ht="6" customHeight="1" x14ac:dyDescent="0.2">
      <c r="A19" s="135"/>
      <c r="B19" s="172"/>
      <c r="C19" s="172"/>
      <c r="D19" s="172"/>
      <c r="E19" s="172"/>
      <c r="F19" s="172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</row>
  </sheetData>
  <mergeCells count="1">
    <mergeCell ref="B3:C3"/>
  </mergeCells>
  <pageMargins left="0.7" right="0.7" top="0.75" bottom="0.75" header="0.3" footer="0.3"/>
  <pageSetup orientation="portrait" horizontalDpi="90" verticalDpi="9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 tint="0.59999389629810485"/>
  </sheetPr>
  <dimension ref="A1:W31"/>
  <sheetViews>
    <sheetView showGridLines="0" workbookViewId="0">
      <selection activeCell="I1" sqref="I1"/>
    </sheetView>
  </sheetViews>
  <sheetFormatPr defaultRowHeight="12.75" x14ac:dyDescent="0.2"/>
  <cols>
    <col min="1" max="1" width="51.7109375" style="180" customWidth="1"/>
    <col min="2" max="2" width="9.7109375" style="180" bestFit="1" customWidth="1"/>
    <col min="3" max="3" width="10.85546875" style="180" customWidth="1"/>
    <col min="4" max="4" width="11.85546875" style="180" customWidth="1"/>
    <col min="5" max="5" width="10.7109375" style="180" customWidth="1"/>
    <col min="6" max="6" width="11.28515625" style="180" bestFit="1" customWidth="1"/>
    <col min="7" max="7" width="11.140625" style="180" bestFit="1" customWidth="1"/>
    <col min="8" max="8" width="10" style="180" bestFit="1" customWidth="1"/>
    <col min="9" max="27" width="12.7109375" style="180" customWidth="1"/>
    <col min="28" max="16384" width="9.140625" style="180"/>
  </cols>
  <sheetData>
    <row r="1" spans="1:23" s="173" customFormat="1" ht="15" customHeight="1" x14ac:dyDescent="0.25">
      <c r="A1" s="125" t="s">
        <v>372</v>
      </c>
    </row>
    <row r="2" spans="1:23" s="174" customFormat="1" ht="15" customHeight="1" x14ac:dyDescent="0.25">
      <c r="A2" s="127"/>
    </row>
    <row r="3" spans="1:23" s="174" customFormat="1" ht="15" customHeight="1" x14ac:dyDescent="0.25">
      <c r="A3" s="129"/>
      <c r="B3" s="690" t="s">
        <v>177</v>
      </c>
      <c r="C3" s="690"/>
      <c r="D3" s="690"/>
      <c r="E3" s="690"/>
      <c r="F3" s="175"/>
      <c r="G3" s="175"/>
      <c r="H3" s="176"/>
    </row>
    <row r="4" spans="1:23" s="174" customFormat="1" ht="6" customHeight="1" x14ac:dyDescent="0.25">
      <c r="A4" s="131"/>
      <c r="B4" s="177"/>
      <c r="C4" s="177"/>
      <c r="D4" s="177"/>
      <c r="E4" s="177"/>
      <c r="F4" s="178"/>
      <c r="G4" s="178"/>
      <c r="H4" s="179"/>
    </row>
    <row r="5" spans="1:23" s="22" customFormat="1" ht="40.5" customHeight="1" thickBot="1" x14ac:dyDescent="0.25">
      <c r="A5" s="461" t="s">
        <v>178</v>
      </c>
      <c r="B5" s="462" t="s">
        <v>267</v>
      </c>
      <c r="C5" s="462" t="s">
        <v>268</v>
      </c>
      <c r="D5" s="462" t="s">
        <v>269</v>
      </c>
      <c r="E5" s="462" t="s">
        <v>264</v>
      </c>
      <c r="F5" s="462" t="s">
        <v>182</v>
      </c>
      <c r="G5" s="462" t="s">
        <v>183</v>
      </c>
      <c r="H5" s="462" t="s">
        <v>184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 t="s">
        <v>196</v>
      </c>
      <c r="W5" s="3"/>
    </row>
    <row r="6" spans="1:23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8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3"/>
    </row>
    <row r="7" spans="1:23" s="158" customFormat="1" ht="19.5" customHeight="1" x14ac:dyDescent="0.3">
      <c r="A7" s="580" t="s">
        <v>39</v>
      </c>
      <c r="B7" s="139"/>
      <c r="C7" s="139"/>
      <c r="D7" s="139"/>
      <c r="E7" s="139"/>
      <c r="F7" s="139"/>
      <c r="G7" s="139"/>
      <c r="H7" s="140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3"/>
    </row>
    <row r="8" spans="1:23" s="157" customFormat="1" ht="3.75" customHeight="1" x14ac:dyDescent="0.2">
      <c r="A8" s="136"/>
      <c r="B8" s="137"/>
      <c r="C8" s="137"/>
      <c r="D8" s="137"/>
      <c r="E8" s="137"/>
      <c r="F8" s="137"/>
      <c r="G8" s="137"/>
      <c r="H8" s="138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</row>
    <row r="9" spans="1:23" x14ac:dyDescent="0.2">
      <c r="A9" s="141" t="s">
        <v>59</v>
      </c>
      <c r="B9" s="153" t="s">
        <v>13</v>
      </c>
      <c r="C9" s="153" t="s">
        <v>13</v>
      </c>
      <c r="D9" s="153">
        <v>126.1617355347</v>
      </c>
      <c r="E9" s="153">
        <v>674.76654815669997</v>
      </c>
      <c r="F9" s="142">
        <v>800.9282836914</v>
      </c>
      <c r="G9" s="153">
        <v>800.92828369140625</v>
      </c>
      <c r="H9" s="153">
        <v>48.171462059020996</v>
      </c>
    </row>
    <row r="10" spans="1:23" x14ac:dyDescent="0.2">
      <c r="A10" s="141" t="s">
        <v>60</v>
      </c>
      <c r="B10" s="153" t="s">
        <v>13</v>
      </c>
      <c r="C10" s="153" t="s">
        <v>13</v>
      </c>
      <c r="D10" s="153">
        <v>224.5720710754</v>
      </c>
      <c r="E10" s="153">
        <v>538.92489242550005</v>
      </c>
      <c r="F10" s="142">
        <v>763.49696350099998</v>
      </c>
      <c r="G10" s="153">
        <v>682.83943176269531</v>
      </c>
      <c r="H10" s="153">
        <v>134.41958141326904</v>
      </c>
    </row>
    <row r="11" spans="1:23" x14ac:dyDescent="0.2">
      <c r="A11" s="141" t="s">
        <v>62</v>
      </c>
      <c r="B11" s="153">
        <v>249.9649429321</v>
      </c>
      <c r="C11" s="153" t="s">
        <v>13</v>
      </c>
      <c r="D11" s="153">
        <v>74.989273071300005</v>
      </c>
      <c r="E11" s="153">
        <v>329.57110595699999</v>
      </c>
      <c r="F11" s="142">
        <v>654.52532196039999</v>
      </c>
      <c r="G11" s="153">
        <v>654.52532196044922</v>
      </c>
      <c r="H11" s="153">
        <v>96.456727981567383</v>
      </c>
    </row>
    <row r="12" spans="1:23" x14ac:dyDescent="0.2">
      <c r="A12" s="141" t="s">
        <v>63</v>
      </c>
      <c r="B12" s="153">
        <v>249.9649429321</v>
      </c>
      <c r="C12" s="153">
        <v>492.1279296875</v>
      </c>
      <c r="D12" s="153">
        <v>974.81655120849996</v>
      </c>
      <c r="E12" s="153">
        <v>1307.8959159850999</v>
      </c>
      <c r="F12" s="142">
        <v>3024.8053398132001</v>
      </c>
      <c r="G12" s="153">
        <v>2260.6813774108887</v>
      </c>
      <c r="H12" s="153">
        <v>597.23711490631104</v>
      </c>
    </row>
    <row r="13" spans="1:23" x14ac:dyDescent="0.2">
      <c r="A13" s="141" t="s">
        <v>64</v>
      </c>
      <c r="B13" s="153" t="s">
        <v>13</v>
      </c>
      <c r="C13" s="153" t="s">
        <v>13</v>
      </c>
      <c r="D13" s="153">
        <v>450.92379760739999</v>
      </c>
      <c r="E13" s="153">
        <v>1107.5845909119</v>
      </c>
      <c r="F13" s="142">
        <v>1558.5083885193001</v>
      </c>
      <c r="G13" s="153">
        <v>1213.4379005432129</v>
      </c>
      <c r="H13" s="153">
        <v>622.13932991027832</v>
      </c>
    </row>
    <row r="14" spans="1:23" x14ac:dyDescent="0.2">
      <c r="A14" s="141" t="s">
        <v>72</v>
      </c>
      <c r="B14" s="153">
        <v>281.82214355470001</v>
      </c>
      <c r="C14" s="153" t="s">
        <v>13</v>
      </c>
      <c r="D14" s="153">
        <v>202.65211486819999</v>
      </c>
      <c r="E14" s="153">
        <v>365.07499694820001</v>
      </c>
      <c r="F14" s="142">
        <v>849.5492553711</v>
      </c>
      <c r="G14" s="153">
        <v>849.54925537109375</v>
      </c>
      <c r="H14" s="153">
        <v>311.2411994934082</v>
      </c>
    </row>
    <row r="15" spans="1:23" x14ac:dyDescent="0.2">
      <c r="A15" s="141" t="s">
        <v>74</v>
      </c>
      <c r="B15" s="153" t="s">
        <v>13</v>
      </c>
      <c r="C15" s="153" t="s">
        <v>13</v>
      </c>
      <c r="D15" s="153" t="s">
        <v>13</v>
      </c>
      <c r="E15" s="153">
        <v>377.2794494629</v>
      </c>
      <c r="F15" s="142">
        <v>377.2794494629</v>
      </c>
      <c r="G15" s="153">
        <v>377.27944946289063</v>
      </c>
      <c r="H15" s="153">
        <v>41.373720169067383</v>
      </c>
    </row>
    <row r="16" spans="1:23" x14ac:dyDescent="0.2">
      <c r="A16" s="141" t="s">
        <v>78</v>
      </c>
      <c r="B16" s="153" t="s">
        <v>13</v>
      </c>
      <c r="C16" s="153" t="s">
        <v>13</v>
      </c>
      <c r="D16" s="153">
        <v>517.43249511720001</v>
      </c>
      <c r="E16" s="153" t="s">
        <v>13</v>
      </c>
      <c r="F16" s="142">
        <v>517.43249511720001</v>
      </c>
      <c r="G16" s="153">
        <v>517.4324951171875</v>
      </c>
      <c r="H16" s="153">
        <v>102.28965759277344</v>
      </c>
    </row>
    <row r="17" spans="1:23" x14ac:dyDescent="0.2">
      <c r="A17" s="141" t="s">
        <v>79</v>
      </c>
      <c r="B17" s="153" t="s">
        <v>13</v>
      </c>
      <c r="C17" s="153" t="s">
        <v>13</v>
      </c>
      <c r="D17" s="153" t="s">
        <v>13</v>
      </c>
      <c r="E17" s="153">
        <v>156.22744750979999</v>
      </c>
      <c r="F17" s="142">
        <v>156.22744750979999</v>
      </c>
      <c r="G17" s="153">
        <v>156.22744750976563</v>
      </c>
      <c r="H17" s="153">
        <v>31.270170211791992</v>
      </c>
    </row>
    <row r="18" spans="1:23" x14ac:dyDescent="0.2">
      <c r="A18" s="141" t="s">
        <v>80</v>
      </c>
      <c r="B18" s="153" t="s">
        <v>13</v>
      </c>
      <c r="C18" s="153" t="s">
        <v>13</v>
      </c>
      <c r="D18" s="153">
        <v>405.30422973629999</v>
      </c>
      <c r="E18" s="153">
        <v>886.83200073240005</v>
      </c>
      <c r="F18" s="142">
        <v>1292.1362304688</v>
      </c>
      <c r="G18" s="153">
        <v>734.59700012207031</v>
      </c>
      <c r="H18" s="153">
        <v>104.69082880020142</v>
      </c>
    </row>
    <row r="19" spans="1:23" x14ac:dyDescent="0.2">
      <c r="A19" s="141" t="s">
        <v>81</v>
      </c>
      <c r="B19" s="153">
        <v>249.9649429321</v>
      </c>
      <c r="C19" s="153" t="s">
        <v>13</v>
      </c>
      <c r="D19" s="153" t="s">
        <v>13</v>
      </c>
      <c r="E19" s="153">
        <v>211.13393402099999</v>
      </c>
      <c r="F19" s="142">
        <v>461.09887695309999</v>
      </c>
      <c r="G19" s="153">
        <v>461.098876953125</v>
      </c>
      <c r="H19" s="153">
        <v>63.877995491027832</v>
      </c>
    </row>
    <row r="20" spans="1:23" x14ac:dyDescent="0.2">
      <c r="A20" s="141" t="s">
        <v>246</v>
      </c>
      <c r="B20" s="153" t="s">
        <v>13</v>
      </c>
      <c r="C20" s="153" t="s">
        <v>13</v>
      </c>
      <c r="D20" s="153">
        <v>246.40802001949999</v>
      </c>
      <c r="E20" s="153">
        <v>541.42440414429996</v>
      </c>
      <c r="F20" s="142">
        <v>787.83242416380006</v>
      </c>
      <c r="G20" s="153">
        <v>585.86034774780273</v>
      </c>
      <c r="H20" s="153">
        <v>142.48999309539795</v>
      </c>
    </row>
    <row r="21" spans="1:23" x14ac:dyDescent="0.2">
      <c r="A21" s="141" t="s">
        <v>82</v>
      </c>
      <c r="B21" s="153">
        <v>192.12062072750001</v>
      </c>
      <c r="C21" s="153">
        <v>492.1279296875</v>
      </c>
      <c r="D21" s="153">
        <v>1817.6370010375999</v>
      </c>
      <c r="E21" s="153">
        <v>3230.8593025208002</v>
      </c>
      <c r="F21" s="142">
        <v>5732.7448539733996</v>
      </c>
      <c r="G21" s="153">
        <v>4037.3419609069824</v>
      </c>
      <c r="H21" s="153">
        <v>3100.5458011627197</v>
      </c>
    </row>
    <row r="22" spans="1:23" x14ac:dyDescent="0.2">
      <c r="A22" s="141" t="s">
        <v>88</v>
      </c>
      <c r="B22" s="153" t="s">
        <v>13</v>
      </c>
      <c r="C22" s="153" t="s">
        <v>13</v>
      </c>
      <c r="D22" s="153">
        <v>1200.0654602051</v>
      </c>
      <c r="E22" s="153">
        <v>3262.7700958251999</v>
      </c>
      <c r="F22" s="142">
        <v>4462.8355560302998</v>
      </c>
      <c r="G22" s="153">
        <v>3677.3873405456543</v>
      </c>
      <c r="H22" s="153">
        <v>615.1882176399231</v>
      </c>
    </row>
    <row r="23" spans="1:23" x14ac:dyDescent="0.2">
      <c r="A23" s="141" t="s">
        <v>89</v>
      </c>
      <c r="B23" s="153" t="s">
        <v>13</v>
      </c>
      <c r="C23" s="153" t="s">
        <v>13</v>
      </c>
      <c r="D23" s="153">
        <v>225.4618988037</v>
      </c>
      <c r="E23" s="153">
        <v>496.91491317750001</v>
      </c>
      <c r="F23" s="142">
        <v>722.37681198120004</v>
      </c>
      <c r="G23" s="153">
        <v>722.37681198120117</v>
      </c>
      <c r="H23" s="153">
        <v>236.23176765441895</v>
      </c>
    </row>
    <row r="24" spans="1:23" x14ac:dyDescent="0.2">
      <c r="A24" s="141" t="s">
        <v>90</v>
      </c>
      <c r="B24" s="153" t="s">
        <v>13</v>
      </c>
      <c r="C24" s="153" t="s">
        <v>13</v>
      </c>
      <c r="D24" s="153" t="s">
        <v>13</v>
      </c>
      <c r="E24" s="153">
        <v>278.15753173830001</v>
      </c>
      <c r="F24" s="142">
        <v>278.15753173830001</v>
      </c>
      <c r="G24" s="153">
        <v>278.15753173828125</v>
      </c>
      <c r="H24" s="153">
        <v>132.27506256103516</v>
      </c>
    </row>
    <row r="25" spans="1:23" x14ac:dyDescent="0.2">
      <c r="A25" s="141" t="s">
        <v>91</v>
      </c>
      <c r="B25" s="153" t="s">
        <v>13</v>
      </c>
      <c r="C25" s="153" t="s">
        <v>13</v>
      </c>
      <c r="D25" s="153" t="s">
        <v>13</v>
      </c>
      <c r="E25" s="153">
        <v>100.5353927612</v>
      </c>
      <c r="F25" s="142">
        <v>100.5353927612</v>
      </c>
      <c r="G25" s="153">
        <v>100.53539276123047</v>
      </c>
      <c r="H25" s="153">
        <v>31.053979873657227</v>
      </c>
    </row>
    <row r="26" spans="1:23" x14ac:dyDescent="0.2">
      <c r="A26" s="141" t="s">
        <v>92</v>
      </c>
      <c r="B26" s="153" t="s">
        <v>13</v>
      </c>
      <c r="C26" s="153" t="s">
        <v>13</v>
      </c>
      <c r="D26" s="153">
        <v>213.6513671875</v>
      </c>
      <c r="E26" s="153">
        <v>1460.0221672058001</v>
      </c>
      <c r="F26" s="142">
        <v>1673.6735343933001</v>
      </c>
      <c r="G26" s="153">
        <v>1410.5703010559082</v>
      </c>
      <c r="H26" s="153">
        <v>290.21475791931152</v>
      </c>
    </row>
    <row r="27" spans="1:23" x14ac:dyDescent="0.2">
      <c r="A27" s="141" t="s">
        <v>93</v>
      </c>
      <c r="B27" s="153" t="s">
        <v>13</v>
      </c>
      <c r="C27" s="153" t="s">
        <v>13</v>
      </c>
      <c r="D27" s="153" t="s">
        <v>13</v>
      </c>
      <c r="E27" s="153">
        <v>491.06108856200001</v>
      </c>
      <c r="F27" s="142">
        <v>491.06108856200001</v>
      </c>
      <c r="G27" s="153">
        <v>491.06108856201172</v>
      </c>
      <c r="H27" s="153">
        <v>54.313689231872559</v>
      </c>
    </row>
    <row r="28" spans="1:23" x14ac:dyDescent="0.2">
      <c r="A28" s="141" t="s">
        <v>94</v>
      </c>
      <c r="B28" s="153" t="s">
        <v>13</v>
      </c>
      <c r="C28" s="153" t="s">
        <v>13</v>
      </c>
      <c r="D28" s="153">
        <v>138.24628067020001</v>
      </c>
      <c r="E28" s="153" t="s">
        <v>13</v>
      </c>
      <c r="F28" s="142">
        <v>138.24628067020001</v>
      </c>
      <c r="G28" s="153">
        <v>138.24628067016602</v>
      </c>
      <c r="H28" s="153">
        <v>8.4120995998382568</v>
      </c>
    </row>
    <row r="29" spans="1:23" x14ac:dyDescent="0.2">
      <c r="A29" s="141" t="s">
        <v>95</v>
      </c>
      <c r="B29" s="153" t="s">
        <v>13</v>
      </c>
      <c r="C29" s="153" t="s">
        <v>13</v>
      </c>
      <c r="D29" s="153">
        <v>450.92379760739999</v>
      </c>
      <c r="E29" s="153">
        <v>616.52350234990001</v>
      </c>
      <c r="F29" s="142">
        <v>1067.4472999572999</v>
      </c>
      <c r="G29" s="153">
        <v>722.37681198120117</v>
      </c>
      <c r="H29" s="153">
        <v>144.47446632385254</v>
      </c>
    </row>
    <row r="30" spans="1:23" s="181" customFormat="1" ht="3.75" customHeight="1" x14ac:dyDescent="0.2">
      <c r="A30" s="143"/>
      <c r="B30" s="144"/>
      <c r="C30" s="144"/>
      <c r="D30" s="144"/>
      <c r="E30" s="144"/>
      <c r="F30" s="145"/>
      <c r="G30" s="144"/>
      <c r="H30" s="144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</row>
    <row r="31" spans="1:23" s="181" customFormat="1" ht="15" customHeight="1" x14ac:dyDescent="0.2">
      <c r="A31" s="463" t="s">
        <v>97</v>
      </c>
      <c r="B31" s="464">
        <v>1223.8375930785</v>
      </c>
      <c r="C31" s="464">
        <v>984.255859375</v>
      </c>
      <c r="D31" s="464">
        <v>7269.2460937499991</v>
      </c>
      <c r="E31" s="464">
        <v>16433.559280395497</v>
      </c>
      <c r="F31" s="464">
        <v>25910.898826599201</v>
      </c>
      <c r="G31" s="464" t="s">
        <v>13</v>
      </c>
      <c r="H31" s="464">
        <v>6908.367623090744</v>
      </c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</row>
  </sheetData>
  <mergeCells count="1">
    <mergeCell ref="B3:E3"/>
  </mergeCells>
  <pageMargins left="0.7" right="0.7" top="0.75" bottom="0.75" header="0.3" footer="0.3"/>
  <pageSetup orientation="portrait" horizontalDpi="90" verticalDpi="9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 tint="0.59999389629810485"/>
  </sheetPr>
  <dimension ref="A1:AI30"/>
  <sheetViews>
    <sheetView showGridLines="0" workbookViewId="0">
      <selection activeCell="O1" sqref="O1"/>
    </sheetView>
  </sheetViews>
  <sheetFormatPr defaultRowHeight="12.75" x14ac:dyDescent="0.2"/>
  <cols>
    <col min="1" max="1" width="36" style="180" customWidth="1"/>
    <col min="2" max="2" width="8.5703125" style="180" customWidth="1"/>
    <col min="3" max="3" width="10.5703125" style="180" customWidth="1"/>
    <col min="4" max="4" width="7.7109375" style="180" customWidth="1"/>
    <col min="5" max="5" width="9.5703125" style="180" customWidth="1"/>
    <col min="6" max="7" width="7.7109375" style="180" customWidth="1"/>
    <col min="8" max="8" width="10.28515625" style="180" customWidth="1"/>
    <col min="9" max="9" width="13.5703125" style="180" customWidth="1"/>
    <col min="10" max="10" width="9.140625" style="180" customWidth="1"/>
    <col min="11" max="14" width="7.7109375" style="180" customWidth="1"/>
    <col min="15" max="39" width="12.7109375" style="180" customWidth="1"/>
    <col min="40" max="16384" width="9.140625" style="180"/>
  </cols>
  <sheetData>
    <row r="1" spans="1:35" s="173" customFormat="1" ht="15" customHeight="1" x14ac:dyDescent="0.25">
      <c r="A1" s="125" t="s">
        <v>500</v>
      </c>
    </row>
    <row r="2" spans="1:35" s="174" customFormat="1" ht="15" customHeight="1" x14ac:dyDescent="0.25">
      <c r="A2" s="127"/>
    </row>
    <row r="3" spans="1:35" s="174" customFormat="1" ht="15" customHeight="1" x14ac:dyDescent="0.25">
      <c r="A3" s="129"/>
      <c r="B3" s="691" t="s">
        <v>177</v>
      </c>
      <c r="C3" s="692"/>
      <c r="D3" s="692"/>
      <c r="E3" s="692"/>
      <c r="F3" s="692"/>
      <c r="G3" s="692"/>
      <c r="H3" s="692"/>
      <c r="I3" s="692"/>
      <c r="J3" s="692"/>
      <c r="K3" s="692"/>
      <c r="L3" s="175"/>
      <c r="M3" s="175"/>
      <c r="N3" s="176"/>
    </row>
    <row r="4" spans="1:35" s="174" customFormat="1" ht="6" customHeight="1" x14ac:dyDescent="0.25">
      <c r="A4" s="131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178"/>
      <c r="N4" s="179"/>
    </row>
    <row r="5" spans="1:35" s="22" customFormat="1" ht="40.5" customHeight="1" thickBot="1" x14ac:dyDescent="0.25">
      <c r="A5" s="461" t="s">
        <v>178</v>
      </c>
      <c r="B5" s="462" t="s">
        <v>191</v>
      </c>
      <c r="C5" s="462" t="s">
        <v>192</v>
      </c>
      <c r="D5" s="462" t="s">
        <v>189</v>
      </c>
      <c r="E5" s="462" t="s">
        <v>180</v>
      </c>
      <c r="F5" s="462" t="s">
        <v>365</v>
      </c>
      <c r="G5" s="462" t="s">
        <v>424</v>
      </c>
      <c r="H5" s="462" t="s">
        <v>435</v>
      </c>
      <c r="I5" s="462" t="s">
        <v>181</v>
      </c>
      <c r="J5" s="462" t="s">
        <v>195</v>
      </c>
      <c r="K5" s="462" t="s">
        <v>429</v>
      </c>
      <c r="L5" s="462" t="s">
        <v>182</v>
      </c>
      <c r="M5" s="462" t="s">
        <v>183</v>
      </c>
      <c r="N5" s="462" t="s">
        <v>184</v>
      </c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 t="s">
        <v>196</v>
      </c>
      <c r="AI5" s="3"/>
    </row>
    <row r="6" spans="1:35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8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3"/>
    </row>
    <row r="7" spans="1:35" s="182" customFormat="1" ht="19.5" customHeight="1" x14ac:dyDescent="0.3">
      <c r="A7" s="580" t="s">
        <v>185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</row>
    <row r="8" spans="1:35" s="184" customFormat="1" ht="3.75" customHeight="1" x14ac:dyDescent="0.2">
      <c r="A8" s="183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</row>
    <row r="9" spans="1:35" x14ac:dyDescent="0.2">
      <c r="A9" s="141" t="s">
        <v>103</v>
      </c>
      <c r="B9" s="153" t="s">
        <v>13</v>
      </c>
      <c r="C9" s="153">
        <v>255.4604873657</v>
      </c>
      <c r="D9" s="153" t="s">
        <v>13</v>
      </c>
      <c r="E9" s="153" t="s">
        <v>13</v>
      </c>
      <c r="F9" s="153">
        <v>1386.3880691528</v>
      </c>
      <c r="G9" s="153" t="s">
        <v>13</v>
      </c>
      <c r="H9" s="153">
        <v>208.30325317379999</v>
      </c>
      <c r="I9" s="153">
        <v>246.06396484379999</v>
      </c>
      <c r="J9" s="153" t="s">
        <v>13</v>
      </c>
      <c r="K9" s="153" t="s">
        <v>13</v>
      </c>
      <c r="L9" s="142">
        <v>2096.2157745361001</v>
      </c>
      <c r="M9" s="153">
        <v>2096.2157745361328</v>
      </c>
      <c r="N9" s="153">
        <v>160.42626810073853</v>
      </c>
    </row>
    <row r="10" spans="1:35" x14ac:dyDescent="0.2">
      <c r="A10" s="141" t="s">
        <v>104</v>
      </c>
      <c r="B10" s="153" t="s">
        <v>13</v>
      </c>
      <c r="C10" s="153">
        <v>177.0577697754</v>
      </c>
      <c r="D10" s="153" t="s">
        <v>13</v>
      </c>
      <c r="E10" s="153" t="s">
        <v>13</v>
      </c>
      <c r="F10" s="153">
        <v>1429.1039276122999</v>
      </c>
      <c r="G10" s="153">
        <v>255.4604873657</v>
      </c>
      <c r="H10" s="153" t="s">
        <v>13</v>
      </c>
      <c r="I10" s="153">
        <v>156.11133193969999</v>
      </c>
      <c r="J10" s="153" t="s">
        <v>13</v>
      </c>
      <c r="K10" s="153" t="s">
        <v>13</v>
      </c>
      <c r="L10" s="142">
        <v>2017.7335166931</v>
      </c>
      <c r="M10" s="153">
        <v>2017.7335166931152</v>
      </c>
      <c r="N10" s="153">
        <v>498.21863460540771</v>
      </c>
    </row>
    <row r="11" spans="1:35" x14ac:dyDescent="0.2">
      <c r="A11" s="141" t="s">
        <v>343</v>
      </c>
      <c r="B11" s="153" t="s">
        <v>13</v>
      </c>
      <c r="C11" s="153" t="s">
        <v>13</v>
      </c>
      <c r="D11" s="153" t="s">
        <v>13</v>
      </c>
      <c r="E11" s="153" t="s">
        <v>13</v>
      </c>
      <c r="F11" s="153">
        <v>114.5667953491</v>
      </c>
      <c r="G11" s="153" t="s">
        <v>13</v>
      </c>
      <c r="H11" s="153" t="s">
        <v>13</v>
      </c>
      <c r="I11" s="153" t="s">
        <v>13</v>
      </c>
      <c r="J11" s="153" t="s">
        <v>13</v>
      </c>
      <c r="K11" s="153" t="s">
        <v>13</v>
      </c>
      <c r="L11" s="142">
        <v>114.5667953491</v>
      </c>
      <c r="M11" s="153">
        <v>114.56679534912109</v>
      </c>
      <c r="N11" s="153">
        <v>22.913358688354492</v>
      </c>
    </row>
    <row r="12" spans="1:35" x14ac:dyDescent="0.2">
      <c r="A12" s="141" t="s">
        <v>249</v>
      </c>
      <c r="B12" s="153" t="s">
        <v>13</v>
      </c>
      <c r="C12" s="153" t="s">
        <v>13</v>
      </c>
      <c r="D12" s="153" t="s">
        <v>13</v>
      </c>
      <c r="E12" s="153" t="s">
        <v>13</v>
      </c>
      <c r="F12" s="153" t="s">
        <v>13</v>
      </c>
      <c r="G12" s="153" t="s">
        <v>13</v>
      </c>
      <c r="H12" s="153" t="s">
        <v>13</v>
      </c>
      <c r="I12" s="153" t="s">
        <v>13</v>
      </c>
      <c r="J12" s="153" t="s">
        <v>13</v>
      </c>
      <c r="K12" s="153">
        <v>177.0577697754</v>
      </c>
      <c r="L12" s="142">
        <v>177.0577697754</v>
      </c>
      <c r="M12" s="153">
        <v>177.05776977539063</v>
      </c>
      <c r="N12" s="153">
        <v>12.216984748840332</v>
      </c>
    </row>
    <row r="13" spans="1:35" x14ac:dyDescent="0.2">
      <c r="A13" s="141" t="s">
        <v>107</v>
      </c>
      <c r="B13" s="153" t="s">
        <v>13</v>
      </c>
      <c r="C13" s="153">
        <v>370.607421875</v>
      </c>
      <c r="D13" s="153" t="s">
        <v>13</v>
      </c>
      <c r="E13" s="153" t="s">
        <v>13</v>
      </c>
      <c r="F13" s="153" t="s">
        <v>13</v>
      </c>
      <c r="G13" s="153" t="s">
        <v>13</v>
      </c>
      <c r="H13" s="153" t="s">
        <v>13</v>
      </c>
      <c r="I13" s="153" t="s">
        <v>13</v>
      </c>
      <c r="J13" s="153" t="s">
        <v>13</v>
      </c>
      <c r="K13" s="153" t="s">
        <v>13</v>
      </c>
      <c r="L13" s="142">
        <v>370.607421875</v>
      </c>
      <c r="M13" s="153">
        <v>370.607421875</v>
      </c>
      <c r="N13" s="153">
        <v>1.8530371189117432</v>
      </c>
    </row>
    <row r="14" spans="1:35" x14ac:dyDescent="0.2">
      <c r="A14" s="141" t="s">
        <v>109</v>
      </c>
      <c r="B14" s="153" t="s">
        <v>13</v>
      </c>
      <c r="C14" s="153" t="s">
        <v>13</v>
      </c>
      <c r="D14" s="153" t="s">
        <v>13</v>
      </c>
      <c r="E14" s="153" t="s">
        <v>13</v>
      </c>
      <c r="F14" s="153">
        <v>990.9710159302</v>
      </c>
      <c r="G14" s="153" t="s">
        <v>13</v>
      </c>
      <c r="H14" s="153" t="s">
        <v>13</v>
      </c>
      <c r="I14" s="153" t="s">
        <v>13</v>
      </c>
      <c r="J14" s="153" t="s">
        <v>13</v>
      </c>
      <c r="K14" s="153" t="s">
        <v>13</v>
      </c>
      <c r="L14" s="142">
        <v>990.9710159302</v>
      </c>
      <c r="M14" s="153">
        <v>990.97101593017578</v>
      </c>
      <c r="N14" s="153">
        <v>7.7620826065540314</v>
      </c>
    </row>
    <row r="15" spans="1:35" x14ac:dyDescent="0.2">
      <c r="A15" s="141" t="s">
        <v>111</v>
      </c>
      <c r="B15" s="153">
        <v>370.607421875</v>
      </c>
      <c r="C15" s="153" t="s">
        <v>13</v>
      </c>
      <c r="D15" s="153" t="s">
        <v>13</v>
      </c>
      <c r="E15" s="153" t="s">
        <v>13</v>
      </c>
      <c r="F15" s="153">
        <v>1804.2872467041</v>
      </c>
      <c r="G15" s="153" t="s">
        <v>13</v>
      </c>
      <c r="H15" s="153" t="s">
        <v>13</v>
      </c>
      <c r="I15" s="153">
        <v>919.72390747070006</v>
      </c>
      <c r="J15" s="153">
        <v>20.5379562378</v>
      </c>
      <c r="K15" s="153" t="s">
        <v>13</v>
      </c>
      <c r="L15" s="142">
        <v>3115.1565322875999</v>
      </c>
      <c r="M15" s="153">
        <v>3115.1565322875977</v>
      </c>
      <c r="N15" s="153">
        <v>3919.0545330047607</v>
      </c>
    </row>
    <row r="16" spans="1:35" x14ac:dyDescent="0.2">
      <c r="A16" s="141" t="s">
        <v>112</v>
      </c>
      <c r="B16" s="153" t="s">
        <v>13</v>
      </c>
      <c r="C16" s="153" t="s">
        <v>13</v>
      </c>
      <c r="D16" s="153" t="s">
        <v>13</v>
      </c>
      <c r="E16" s="153" t="s">
        <v>13</v>
      </c>
      <c r="F16" s="153">
        <v>253.47434234619999</v>
      </c>
      <c r="G16" s="153">
        <v>282.75783538820002</v>
      </c>
      <c r="H16" s="153">
        <v>208.30325317379999</v>
      </c>
      <c r="I16" s="153" t="s">
        <v>13</v>
      </c>
      <c r="J16" s="153" t="s">
        <v>13</v>
      </c>
      <c r="K16" s="153" t="s">
        <v>13</v>
      </c>
      <c r="L16" s="142">
        <v>744.53543090820006</v>
      </c>
      <c r="M16" s="153">
        <v>744.53543090820313</v>
      </c>
      <c r="N16" s="153">
        <v>143.2671070098877</v>
      </c>
    </row>
    <row r="17" spans="1:35" x14ac:dyDescent="0.2">
      <c r="A17" s="141" t="s">
        <v>113</v>
      </c>
      <c r="B17" s="153" t="s">
        <v>13</v>
      </c>
      <c r="C17" s="153" t="s">
        <v>13</v>
      </c>
      <c r="D17" s="153" t="s">
        <v>13</v>
      </c>
      <c r="E17" s="153" t="s">
        <v>13</v>
      </c>
      <c r="F17" s="153">
        <v>404.2006263733</v>
      </c>
      <c r="G17" s="153" t="s">
        <v>13</v>
      </c>
      <c r="H17" s="153" t="s">
        <v>13</v>
      </c>
      <c r="I17" s="153" t="s">
        <v>13</v>
      </c>
      <c r="J17" s="153" t="s">
        <v>13</v>
      </c>
      <c r="K17" s="153" t="s">
        <v>13</v>
      </c>
      <c r="L17" s="142">
        <v>404.2006263733</v>
      </c>
      <c r="M17" s="153">
        <v>404.20062637329102</v>
      </c>
      <c r="N17" s="153">
        <v>66.589404106140137</v>
      </c>
    </row>
    <row r="18" spans="1:35" x14ac:dyDescent="0.2">
      <c r="A18" s="141" t="s">
        <v>114</v>
      </c>
      <c r="B18" s="153" t="s">
        <v>13</v>
      </c>
      <c r="C18" s="153" t="s">
        <v>13</v>
      </c>
      <c r="D18" s="153" t="s">
        <v>13</v>
      </c>
      <c r="E18" s="153" t="s">
        <v>13</v>
      </c>
      <c r="F18" s="153">
        <v>344.9529724121</v>
      </c>
      <c r="G18" s="153" t="s">
        <v>13</v>
      </c>
      <c r="H18" s="153" t="s">
        <v>13</v>
      </c>
      <c r="I18" s="153" t="s">
        <v>13</v>
      </c>
      <c r="J18" s="153" t="s">
        <v>13</v>
      </c>
      <c r="K18" s="153" t="s">
        <v>13</v>
      </c>
      <c r="L18" s="142">
        <v>344.9529724121</v>
      </c>
      <c r="M18" s="153">
        <v>344.95297241210938</v>
      </c>
      <c r="N18" s="153">
        <v>40.290481567382813</v>
      </c>
    </row>
    <row r="19" spans="1:35" x14ac:dyDescent="0.2">
      <c r="A19" s="141" t="s">
        <v>115</v>
      </c>
      <c r="B19" s="153" t="s">
        <v>13</v>
      </c>
      <c r="C19" s="153" t="s">
        <v>13</v>
      </c>
      <c r="D19" s="153" t="s">
        <v>13</v>
      </c>
      <c r="E19" s="153" t="s">
        <v>13</v>
      </c>
      <c r="F19" s="153">
        <v>128.87377548219999</v>
      </c>
      <c r="G19" s="153" t="s">
        <v>13</v>
      </c>
      <c r="H19" s="153" t="s">
        <v>13</v>
      </c>
      <c r="I19" s="153" t="s">
        <v>13</v>
      </c>
      <c r="J19" s="153" t="s">
        <v>13</v>
      </c>
      <c r="K19" s="153" t="s">
        <v>13</v>
      </c>
      <c r="L19" s="142">
        <v>128.87377548219999</v>
      </c>
      <c r="M19" s="153">
        <v>128.87377548217773</v>
      </c>
      <c r="N19" s="153">
        <v>20.204829692840576</v>
      </c>
    </row>
    <row r="20" spans="1:35" x14ac:dyDescent="0.2">
      <c r="A20" s="141" t="s">
        <v>116</v>
      </c>
      <c r="B20" s="153" t="s">
        <v>13</v>
      </c>
      <c r="C20" s="153" t="s">
        <v>13</v>
      </c>
      <c r="D20" s="153">
        <v>511.84741210940001</v>
      </c>
      <c r="E20" s="153">
        <v>1526.4201316833</v>
      </c>
      <c r="F20" s="153">
        <v>216.36340713499999</v>
      </c>
      <c r="G20" s="153">
        <v>100.5353927612</v>
      </c>
      <c r="H20" s="153" t="s">
        <v>13</v>
      </c>
      <c r="I20" s="153" t="s">
        <v>13</v>
      </c>
      <c r="J20" s="153" t="s">
        <v>13</v>
      </c>
      <c r="K20" s="153" t="s">
        <v>13</v>
      </c>
      <c r="L20" s="142">
        <v>2355.1663436889999</v>
      </c>
      <c r="M20" s="153">
        <v>2355.1663436889648</v>
      </c>
      <c r="N20" s="153">
        <v>1832.3833751678467</v>
      </c>
    </row>
    <row r="21" spans="1:35" x14ac:dyDescent="0.2">
      <c r="A21" s="141" t="s">
        <v>120</v>
      </c>
      <c r="B21" s="153" t="s">
        <v>13</v>
      </c>
      <c r="C21" s="153" t="s">
        <v>13</v>
      </c>
      <c r="D21" s="153" t="s">
        <v>13</v>
      </c>
      <c r="E21" s="153" t="s">
        <v>13</v>
      </c>
      <c r="F21" s="153">
        <v>63.257007598900003</v>
      </c>
      <c r="G21" s="153" t="s">
        <v>13</v>
      </c>
      <c r="H21" s="153" t="s">
        <v>13</v>
      </c>
      <c r="I21" s="153" t="s">
        <v>13</v>
      </c>
      <c r="J21" s="153" t="s">
        <v>13</v>
      </c>
      <c r="K21" s="153" t="s">
        <v>13</v>
      </c>
      <c r="L21" s="142">
        <v>63.257007598900003</v>
      </c>
      <c r="M21" s="153">
        <v>63.257007598876953</v>
      </c>
      <c r="N21" s="153">
        <v>75.908409118652344</v>
      </c>
    </row>
    <row r="22" spans="1:35" x14ac:dyDescent="0.2">
      <c r="A22" s="141" t="s">
        <v>123</v>
      </c>
      <c r="B22" s="153" t="s">
        <v>13</v>
      </c>
      <c r="C22" s="153" t="s">
        <v>13</v>
      </c>
      <c r="D22" s="153" t="s">
        <v>13</v>
      </c>
      <c r="E22" s="153" t="s">
        <v>13</v>
      </c>
      <c r="F22" s="153">
        <v>1236.2165145874001</v>
      </c>
      <c r="G22" s="153" t="s">
        <v>13</v>
      </c>
      <c r="H22" s="153" t="s">
        <v>13</v>
      </c>
      <c r="I22" s="153" t="s">
        <v>13</v>
      </c>
      <c r="J22" s="153" t="s">
        <v>13</v>
      </c>
      <c r="K22" s="153" t="s">
        <v>13</v>
      </c>
      <c r="L22" s="142">
        <v>1236.2165145874001</v>
      </c>
      <c r="M22" s="153">
        <v>1236.2165145874023</v>
      </c>
      <c r="N22" s="153">
        <v>7.1781682819128036</v>
      </c>
    </row>
    <row r="23" spans="1:35" x14ac:dyDescent="0.2">
      <c r="A23" s="141" t="s">
        <v>125</v>
      </c>
      <c r="B23" s="153" t="s">
        <v>13</v>
      </c>
      <c r="C23" s="153">
        <v>201.97207641599999</v>
      </c>
      <c r="D23" s="153" t="s">
        <v>13</v>
      </c>
      <c r="E23" s="153" t="s">
        <v>13</v>
      </c>
      <c r="F23" s="153">
        <v>995.15157699580004</v>
      </c>
      <c r="G23" s="153" t="s">
        <v>13</v>
      </c>
      <c r="H23" s="153" t="s">
        <v>13</v>
      </c>
      <c r="I23" s="153" t="s">
        <v>13</v>
      </c>
      <c r="J23" s="153" t="s">
        <v>13</v>
      </c>
      <c r="K23" s="153" t="s">
        <v>13</v>
      </c>
      <c r="L23" s="142">
        <v>1197.1236534119</v>
      </c>
      <c r="M23" s="153">
        <v>1197.1236534118652</v>
      </c>
      <c r="N23" s="153">
        <v>9.468692347407341</v>
      </c>
    </row>
    <row r="24" spans="1:35" x14ac:dyDescent="0.2">
      <c r="A24" s="141" t="s">
        <v>126</v>
      </c>
      <c r="B24" s="153" t="s">
        <v>13</v>
      </c>
      <c r="C24" s="153" t="s">
        <v>13</v>
      </c>
      <c r="D24" s="153" t="s">
        <v>13</v>
      </c>
      <c r="E24" s="153" t="s">
        <v>13</v>
      </c>
      <c r="F24" s="153">
        <v>582.58876419069998</v>
      </c>
      <c r="G24" s="153" t="s">
        <v>13</v>
      </c>
      <c r="H24" s="153" t="s">
        <v>13</v>
      </c>
      <c r="I24" s="153">
        <v>92.854324340800005</v>
      </c>
      <c r="J24" s="153" t="s">
        <v>13</v>
      </c>
      <c r="K24" s="153" t="s">
        <v>13</v>
      </c>
      <c r="L24" s="142">
        <v>675.44308853150005</v>
      </c>
      <c r="M24" s="153">
        <v>675.44308853149414</v>
      </c>
      <c r="N24" s="153">
        <v>456.51498413085938</v>
      </c>
    </row>
    <row r="25" spans="1:35" x14ac:dyDescent="0.2">
      <c r="A25" s="141" t="s">
        <v>127</v>
      </c>
      <c r="B25" s="153" t="s">
        <v>13</v>
      </c>
      <c r="C25" s="153" t="s">
        <v>13</v>
      </c>
      <c r="D25" s="153" t="s">
        <v>13</v>
      </c>
      <c r="E25" s="153" t="s">
        <v>13</v>
      </c>
      <c r="F25" s="153">
        <v>722.37681198120004</v>
      </c>
      <c r="G25" s="153">
        <v>177.0577697754</v>
      </c>
      <c r="H25" s="153" t="s">
        <v>13</v>
      </c>
      <c r="I25" s="153" t="s">
        <v>13</v>
      </c>
      <c r="J25" s="153" t="s">
        <v>13</v>
      </c>
      <c r="K25" s="153" t="s">
        <v>13</v>
      </c>
      <c r="L25" s="142">
        <v>899.43458175659998</v>
      </c>
      <c r="M25" s="153">
        <v>899.4345817565918</v>
      </c>
      <c r="N25" s="153">
        <v>789.78318786621094</v>
      </c>
    </row>
    <row r="26" spans="1:35" x14ac:dyDescent="0.2">
      <c r="A26" s="141" t="s">
        <v>128</v>
      </c>
      <c r="B26" s="153" t="s">
        <v>13</v>
      </c>
      <c r="C26" s="153" t="s">
        <v>13</v>
      </c>
      <c r="D26" s="153" t="s">
        <v>13</v>
      </c>
      <c r="E26" s="153" t="s">
        <v>13</v>
      </c>
      <c r="F26" s="153">
        <v>425.6105041504</v>
      </c>
      <c r="G26" s="153" t="s">
        <v>13</v>
      </c>
      <c r="H26" s="153" t="s">
        <v>13</v>
      </c>
      <c r="I26" s="153" t="s">
        <v>13</v>
      </c>
      <c r="J26" s="153" t="s">
        <v>13</v>
      </c>
      <c r="K26" s="153">
        <v>1085.8389358520999</v>
      </c>
      <c r="L26" s="142">
        <v>1511.4494400024</v>
      </c>
      <c r="M26" s="153">
        <v>1511.4494400024414</v>
      </c>
      <c r="N26" s="153">
        <v>52.875303506851196</v>
      </c>
    </row>
    <row r="27" spans="1:35" x14ac:dyDescent="0.2">
      <c r="A27" s="141" t="s">
        <v>131</v>
      </c>
      <c r="B27" s="153" t="s">
        <v>13</v>
      </c>
      <c r="C27" s="153" t="s">
        <v>13</v>
      </c>
      <c r="D27" s="153" t="s">
        <v>13</v>
      </c>
      <c r="E27" s="153" t="s">
        <v>13</v>
      </c>
      <c r="F27" s="153">
        <v>128.87377548219999</v>
      </c>
      <c r="G27" s="153" t="s">
        <v>13</v>
      </c>
      <c r="H27" s="153" t="s">
        <v>13</v>
      </c>
      <c r="I27" s="153" t="s">
        <v>13</v>
      </c>
      <c r="J27" s="153" t="s">
        <v>13</v>
      </c>
      <c r="K27" s="153" t="s">
        <v>13</v>
      </c>
      <c r="L27" s="142">
        <v>128.87377548219999</v>
      </c>
      <c r="M27" s="153">
        <v>128.87377548217773</v>
      </c>
      <c r="N27" s="153">
        <v>309.29705047607422</v>
      </c>
    </row>
    <row r="28" spans="1:35" x14ac:dyDescent="0.2">
      <c r="A28" s="141" t="s">
        <v>133</v>
      </c>
      <c r="B28" s="153" t="s">
        <v>13</v>
      </c>
      <c r="C28" s="153" t="s">
        <v>13</v>
      </c>
      <c r="D28" s="153" t="s">
        <v>13</v>
      </c>
      <c r="E28" s="153" t="s">
        <v>13</v>
      </c>
      <c r="F28" s="153">
        <v>326.50109100340001</v>
      </c>
      <c r="G28" s="153" t="s">
        <v>13</v>
      </c>
      <c r="H28" s="153" t="s">
        <v>13</v>
      </c>
      <c r="I28" s="153" t="s">
        <v>13</v>
      </c>
      <c r="J28" s="153" t="s">
        <v>13</v>
      </c>
      <c r="K28" s="153" t="s">
        <v>13</v>
      </c>
      <c r="L28" s="142">
        <v>326.50109100340001</v>
      </c>
      <c r="M28" s="153">
        <v>326.50109100341797</v>
      </c>
      <c r="N28" s="153">
        <v>6.3217189311981201</v>
      </c>
    </row>
    <row r="29" spans="1:35" s="181" customFormat="1" ht="3.75" customHeight="1" x14ac:dyDescent="0.2">
      <c r="A29" s="143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5"/>
      <c r="M29" s="144"/>
      <c r="N29" s="144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</row>
    <row r="30" spans="1:35" s="181" customFormat="1" ht="15" customHeight="1" x14ac:dyDescent="0.2">
      <c r="A30" s="463" t="s">
        <v>134</v>
      </c>
      <c r="B30" s="464">
        <v>370.607421875</v>
      </c>
      <c r="C30" s="464">
        <v>1005.0977554321</v>
      </c>
      <c r="D30" s="464">
        <v>511.84741210940001</v>
      </c>
      <c r="E30" s="464">
        <v>1526.4201316833</v>
      </c>
      <c r="F30" s="464">
        <v>11553.758224487297</v>
      </c>
      <c r="G30" s="464">
        <v>815.81148529050006</v>
      </c>
      <c r="H30" s="464">
        <v>416.60650634759998</v>
      </c>
      <c r="I30" s="464">
        <v>1414.753528595</v>
      </c>
      <c r="J30" s="464">
        <v>20.5379562378</v>
      </c>
      <c r="K30" s="464">
        <v>1262.8967056274998</v>
      </c>
      <c r="L30" s="464">
        <v>18898.337127685601</v>
      </c>
      <c r="M30" s="464" t="s">
        <v>13</v>
      </c>
      <c r="N30" s="464">
        <v>8432.5276110768318</v>
      </c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</row>
  </sheetData>
  <mergeCells count="1">
    <mergeCell ref="B3:K3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2">
    <tabColor theme="9" tint="0.59999389629810485"/>
  </sheetPr>
  <dimension ref="A1:G18"/>
  <sheetViews>
    <sheetView showGridLines="0" workbookViewId="0">
      <selection activeCell="H1" sqref="H1"/>
    </sheetView>
  </sheetViews>
  <sheetFormatPr defaultRowHeight="12.75" x14ac:dyDescent="0.2"/>
  <cols>
    <col min="1" max="1" width="19.28515625" style="3" bestFit="1" customWidth="1"/>
    <col min="2" max="7" width="11.7109375" style="3" customWidth="1"/>
    <col min="8" max="16384" width="9.140625" style="3"/>
  </cols>
  <sheetData>
    <row r="1" spans="1:7" s="11" customFormat="1" ht="15" customHeight="1" x14ac:dyDescent="0.2">
      <c r="A1" s="10" t="s">
        <v>327</v>
      </c>
    </row>
    <row r="2" spans="1:7" s="21" customFormat="1" ht="15" customHeight="1" x14ac:dyDescent="0.25"/>
    <row r="3" spans="1:7" s="21" customFormat="1" ht="15" customHeight="1" x14ac:dyDescent="0.25">
      <c r="B3" s="679" t="s">
        <v>9</v>
      </c>
      <c r="C3" s="679"/>
      <c r="D3" s="679"/>
      <c r="E3" s="679"/>
      <c r="F3" s="679"/>
    </row>
    <row r="4" spans="1:7" s="21" customFormat="1" ht="3.75" customHeight="1" x14ac:dyDescent="0.25"/>
    <row r="5" spans="1:7" ht="28.5" customHeight="1" thickBot="1" x14ac:dyDescent="0.25">
      <c r="A5" s="434" t="s">
        <v>19</v>
      </c>
      <c r="B5" s="435" t="s">
        <v>12</v>
      </c>
      <c r="C5" s="435" t="s">
        <v>14</v>
      </c>
      <c r="D5" s="435" t="s">
        <v>15</v>
      </c>
      <c r="E5" s="435" t="s">
        <v>16</v>
      </c>
      <c r="F5" s="435" t="s">
        <v>17</v>
      </c>
      <c r="G5" s="435" t="s">
        <v>18</v>
      </c>
    </row>
    <row r="6" spans="1:7" s="23" customFormat="1" ht="3.75" customHeight="1" thickTop="1" x14ac:dyDescent="0.2">
      <c r="A6" s="15"/>
      <c r="B6" s="15"/>
      <c r="C6" s="15"/>
      <c r="D6" s="15"/>
      <c r="E6" s="15"/>
      <c r="F6" s="15"/>
      <c r="G6" s="15"/>
    </row>
    <row r="7" spans="1:7" x14ac:dyDescent="0.2">
      <c r="A7" s="17" t="s">
        <v>25</v>
      </c>
      <c r="B7" s="18" t="s">
        <v>13</v>
      </c>
      <c r="C7" s="18" t="s">
        <v>13</v>
      </c>
      <c r="D7" s="18">
        <v>160.26638031005859</v>
      </c>
      <c r="E7" s="18" t="s">
        <v>13</v>
      </c>
      <c r="F7" s="18" t="s">
        <v>13</v>
      </c>
      <c r="G7" s="24">
        <v>160.26638031005859</v>
      </c>
    </row>
    <row r="8" spans="1:7" x14ac:dyDescent="0.2">
      <c r="A8" s="19" t="s">
        <v>32</v>
      </c>
      <c r="B8" s="18" t="s">
        <v>13</v>
      </c>
      <c r="C8" s="18">
        <v>469.41090774536133</v>
      </c>
      <c r="D8" s="18">
        <v>1799.4075012207031</v>
      </c>
      <c r="E8" s="18">
        <v>814.88153076171875</v>
      </c>
      <c r="F8" s="18" t="s">
        <v>13</v>
      </c>
      <c r="G8" s="25">
        <v>3083.6999397277832</v>
      </c>
    </row>
    <row r="9" spans="1:7" x14ac:dyDescent="0.2">
      <c r="A9" s="17" t="s">
        <v>27</v>
      </c>
      <c r="B9" s="18">
        <v>239.31674194335938</v>
      </c>
      <c r="C9" s="18" t="s">
        <v>13</v>
      </c>
      <c r="D9" s="18">
        <v>144.58326721191406</v>
      </c>
      <c r="E9" s="18" t="s">
        <v>13</v>
      </c>
      <c r="F9" s="18" t="s">
        <v>13</v>
      </c>
      <c r="G9" s="25">
        <v>383.90000915527344</v>
      </c>
    </row>
    <row r="10" spans="1:7" x14ac:dyDescent="0.2">
      <c r="A10" s="17" t="s">
        <v>28</v>
      </c>
      <c r="B10" s="18">
        <v>2435.5341491699219</v>
      </c>
      <c r="C10" s="18">
        <v>399.82106018066406</v>
      </c>
      <c r="D10" s="18">
        <v>5386.4094295501709</v>
      </c>
      <c r="E10" s="18">
        <v>4344.3599548339844</v>
      </c>
      <c r="F10" s="18">
        <v>332.27571105957031</v>
      </c>
      <c r="G10" s="25">
        <v>12898.400304794312</v>
      </c>
    </row>
    <row r="11" spans="1:7" x14ac:dyDescent="0.2">
      <c r="A11" s="17" t="s">
        <v>29</v>
      </c>
      <c r="B11" s="18" t="s">
        <v>13</v>
      </c>
      <c r="C11" s="18">
        <v>174.99581909179688</v>
      </c>
      <c r="D11" s="18">
        <v>111.09754943847656</v>
      </c>
      <c r="E11" s="18">
        <v>313.14175415039063</v>
      </c>
      <c r="F11" s="18">
        <v>282.66489410400391</v>
      </c>
      <c r="G11" s="25">
        <v>881.90001678466797</v>
      </c>
    </row>
    <row r="12" spans="1:7" x14ac:dyDescent="0.2">
      <c r="A12" s="17" t="s">
        <v>30</v>
      </c>
      <c r="B12" s="18" t="s">
        <v>13</v>
      </c>
      <c r="C12" s="18" t="s">
        <v>13</v>
      </c>
      <c r="D12" s="18">
        <v>983.69997406005859</v>
      </c>
      <c r="E12" s="18" t="s">
        <v>13</v>
      </c>
      <c r="F12" s="18" t="s">
        <v>13</v>
      </c>
      <c r="G12" s="25">
        <v>983.69997406005859</v>
      </c>
    </row>
    <row r="13" spans="1:7" x14ac:dyDescent="0.2">
      <c r="A13" s="17" t="s">
        <v>33</v>
      </c>
      <c r="B13" s="18">
        <v>1095.4636917114258</v>
      </c>
      <c r="C13" s="18">
        <v>563.14048767089844</v>
      </c>
      <c r="D13" s="18">
        <v>4333.8350791931152</v>
      </c>
      <c r="E13" s="18">
        <v>1504.0607376098633</v>
      </c>
      <c r="F13" s="18">
        <v>447.90012359619141</v>
      </c>
      <c r="G13" s="25">
        <v>7944.4001197814941</v>
      </c>
    </row>
    <row r="14" spans="1:7" x14ac:dyDescent="0.2">
      <c r="A14" s="17" t="s">
        <v>34</v>
      </c>
      <c r="B14" s="18">
        <v>446.84066772460938</v>
      </c>
      <c r="C14" s="18">
        <v>175.00114440917969</v>
      </c>
      <c r="D14" s="18">
        <v>369.75820541381836</v>
      </c>
      <c r="E14" s="18" t="s">
        <v>13</v>
      </c>
      <c r="F14" s="18" t="s">
        <v>13</v>
      </c>
      <c r="G14" s="25">
        <v>991.60001754760742</v>
      </c>
    </row>
    <row r="15" spans="1:7" x14ac:dyDescent="0.2">
      <c r="A15" s="17" t="s">
        <v>35</v>
      </c>
      <c r="B15" s="18">
        <v>75.539794921875</v>
      </c>
      <c r="C15" s="18" t="s">
        <v>13</v>
      </c>
      <c r="D15" s="18">
        <v>219.88423919677734</v>
      </c>
      <c r="E15" s="18">
        <v>382.73290252685547</v>
      </c>
      <c r="F15" s="18" t="s">
        <v>13</v>
      </c>
      <c r="G15" s="25">
        <v>678.15693664550781</v>
      </c>
    </row>
    <row r="16" spans="1:7" x14ac:dyDescent="0.2">
      <c r="A16" s="17" t="s">
        <v>36</v>
      </c>
      <c r="B16" s="18">
        <v>527.68010711669922</v>
      </c>
      <c r="C16" s="18">
        <v>1426.580940246582</v>
      </c>
      <c r="D16" s="18">
        <v>3137.251485824585</v>
      </c>
      <c r="E16" s="18">
        <v>1610.7931480407715</v>
      </c>
      <c r="F16" s="18">
        <v>47.894237518310547</v>
      </c>
      <c r="G16" s="25">
        <v>6750.1999187469482</v>
      </c>
    </row>
    <row r="17" spans="1:7" ht="3.75" customHeight="1" x14ac:dyDescent="0.2">
      <c r="A17" s="26"/>
      <c r="B17" s="27"/>
      <c r="C17" s="27"/>
      <c r="D17" s="27"/>
      <c r="E17" s="27"/>
      <c r="F17" s="27"/>
      <c r="G17" s="28"/>
    </row>
    <row r="18" spans="1:7" x14ac:dyDescent="0.2">
      <c r="A18" s="436" t="s">
        <v>37</v>
      </c>
      <c r="B18" s="437">
        <v>4820.3751525878906</v>
      </c>
      <c r="C18" s="437">
        <v>3208.9503593444824</v>
      </c>
      <c r="D18" s="437">
        <v>16646.193111419678</v>
      </c>
      <c r="E18" s="437">
        <v>8969.970027923584</v>
      </c>
      <c r="F18" s="437">
        <v>1110.7349662780762</v>
      </c>
      <c r="G18" s="437">
        <v>34756.223617553711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 tint="0.59999389629810485"/>
  </sheetPr>
  <dimension ref="A1:W46"/>
  <sheetViews>
    <sheetView showGridLines="0" workbookViewId="0">
      <selection activeCell="O1" sqref="O1"/>
    </sheetView>
  </sheetViews>
  <sheetFormatPr defaultRowHeight="12.75" x14ac:dyDescent="0.2"/>
  <cols>
    <col min="1" max="1" width="46.42578125" style="180" customWidth="1"/>
    <col min="2" max="2" width="9.28515625" style="180" customWidth="1"/>
    <col min="3" max="3" width="10.5703125" style="180" customWidth="1"/>
    <col min="4" max="4" width="8.85546875" style="180" customWidth="1"/>
    <col min="5" max="5" width="9.28515625" style="180" bestFit="1" customWidth="1"/>
    <col min="6" max="10" width="9.28515625" style="180" customWidth="1"/>
    <col min="11" max="11" width="9.42578125" style="180" bestFit="1" customWidth="1"/>
    <col min="12" max="12" width="11.28515625" style="180" bestFit="1" customWidth="1"/>
    <col min="13" max="13" width="11.140625" style="180" bestFit="1" customWidth="1"/>
    <col min="14" max="14" width="10" style="180" bestFit="1" customWidth="1"/>
    <col min="15" max="26" width="12.7109375" style="180" customWidth="1"/>
    <col min="27" max="16384" width="9.140625" style="180"/>
  </cols>
  <sheetData>
    <row r="1" spans="1:23" s="173" customFormat="1" ht="15" customHeight="1" x14ac:dyDescent="0.25">
      <c r="A1" s="125" t="s">
        <v>500</v>
      </c>
    </row>
    <row r="2" spans="1:23" s="174" customFormat="1" ht="15" customHeight="1" x14ac:dyDescent="0.25">
      <c r="A2" s="127"/>
    </row>
    <row r="3" spans="1:23" s="174" customFormat="1" ht="15" customHeight="1" x14ac:dyDescent="0.25">
      <c r="A3" s="129"/>
      <c r="B3" s="690" t="s">
        <v>177</v>
      </c>
      <c r="C3" s="690"/>
      <c r="D3" s="690"/>
      <c r="E3" s="690"/>
      <c r="F3" s="690"/>
      <c r="G3" s="690"/>
      <c r="H3" s="690"/>
      <c r="I3" s="690"/>
      <c r="J3" s="690"/>
      <c r="K3" s="690"/>
      <c r="L3" s="175"/>
      <c r="M3" s="175"/>
      <c r="N3" s="176"/>
    </row>
    <row r="4" spans="1:23" s="174" customFormat="1" ht="6" customHeight="1" x14ac:dyDescent="0.25">
      <c r="A4" s="131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178"/>
      <c r="N4" s="179"/>
    </row>
    <row r="5" spans="1:23" s="22" customFormat="1" ht="40.5" customHeight="1" thickBot="1" x14ac:dyDescent="0.25">
      <c r="A5" s="461" t="s">
        <v>178</v>
      </c>
      <c r="B5" s="462" t="s">
        <v>188</v>
      </c>
      <c r="C5" s="462" t="s">
        <v>433</v>
      </c>
      <c r="D5" s="462" t="s">
        <v>423</v>
      </c>
      <c r="E5" s="462" t="s">
        <v>418</v>
      </c>
      <c r="F5" s="462" t="s">
        <v>419</v>
      </c>
      <c r="G5" s="462" t="s">
        <v>434</v>
      </c>
      <c r="H5" s="462" t="s">
        <v>436</v>
      </c>
      <c r="I5" s="462" t="s">
        <v>420</v>
      </c>
      <c r="J5" s="462" t="s">
        <v>437</v>
      </c>
      <c r="K5" s="462" t="s">
        <v>428</v>
      </c>
      <c r="L5" s="462" t="s">
        <v>182</v>
      </c>
      <c r="M5" s="462" t="s">
        <v>183</v>
      </c>
      <c r="N5" s="462" t="s">
        <v>184</v>
      </c>
      <c r="O5" s="155"/>
      <c r="P5" s="155"/>
      <c r="Q5" s="155"/>
      <c r="R5" s="155"/>
      <c r="S5" s="155"/>
      <c r="T5" s="155"/>
      <c r="U5" s="155"/>
      <c r="V5" s="155"/>
      <c r="W5" s="3"/>
    </row>
    <row r="6" spans="1:23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8"/>
      <c r="O6" s="156"/>
      <c r="P6" s="156"/>
      <c r="Q6" s="156"/>
      <c r="R6" s="156"/>
      <c r="S6" s="156"/>
      <c r="T6" s="156"/>
      <c r="U6" s="156"/>
      <c r="V6" s="156"/>
      <c r="W6" s="3"/>
    </row>
    <row r="7" spans="1:23" s="182" customFormat="1" ht="19.5" customHeight="1" x14ac:dyDescent="0.3">
      <c r="A7" s="580" t="s">
        <v>187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</row>
    <row r="8" spans="1:23" s="184" customFormat="1" ht="3.75" customHeight="1" x14ac:dyDescent="0.2">
      <c r="A8" s="183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2"/>
      <c r="O8" s="182"/>
      <c r="P8" s="182"/>
      <c r="Q8" s="182"/>
      <c r="R8" s="182"/>
      <c r="S8" s="182"/>
      <c r="T8" s="182"/>
      <c r="U8" s="182"/>
      <c r="V8" s="182"/>
      <c r="W8" s="182"/>
    </row>
    <row r="9" spans="1:23" x14ac:dyDescent="0.2">
      <c r="A9" s="141" t="s">
        <v>141</v>
      </c>
      <c r="B9" s="153" t="s">
        <v>13</v>
      </c>
      <c r="C9" s="153" t="s">
        <v>13</v>
      </c>
      <c r="D9" s="153" t="s">
        <v>13</v>
      </c>
      <c r="E9" s="153" t="s">
        <v>13</v>
      </c>
      <c r="F9" s="153">
        <v>378.83871841429999</v>
      </c>
      <c r="G9" s="153" t="s">
        <v>13</v>
      </c>
      <c r="H9" s="153" t="s">
        <v>13</v>
      </c>
      <c r="I9" s="153" t="s">
        <v>13</v>
      </c>
      <c r="J9" s="153" t="s">
        <v>13</v>
      </c>
      <c r="K9" s="153" t="s">
        <v>13</v>
      </c>
      <c r="L9" s="142">
        <v>378.83871841429999</v>
      </c>
      <c r="M9" s="153">
        <v>378.83871841430664</v>
      </c>
      <c r="N9" s="153">
        <v>109.85268402099609</v>
      </c>
    </row>
    <row r="10" spans="1:23" x14ac:dyDescent="0.2">
      <c r="A10" s="141" t="s">
        <v>142</v>
      </c>
      <c r="B10" s="153" t="s">
        <v>13</v>
      </c>
      <c r="C10" s="153" t="s">
        <v>13</v>
      </c>
      <c r="D10" s="153" t="s">
        <v>13</v>
      </c>
      <c r="E10" s="153" t="s">
        <v>13</v>
      </c>
      <c r="F10" s="153">
        <v>4031.4547386169002</v>
      </c>
      <c r="G10" s="153">
        <v>225.4618988037</v>
      </c>
      <c r="H10" s="153" t="s">
        <v>13</v>
      </c>
      <c r="I10" s="153" t="s">
        <v>13</v>
      </c>
      <c r="J10" s="153">
        <v>92.854324340800005</v>
      </c>
      <c r="K10" s="153" t="s">
        <v>13</v>
      </c>
      <c r="L10" s="142">
        <v>4349.7709617615001</v>
      </c>
      <c r="M10" s="153">
        <v>3684.1110305786133</v>
      </c>
      <c r="N10" s="153">
        <v>3559.1457557678223</v>
      </c>
    </row>
    <row r="11" spans="1:23" x14ac:dyDescent="0.2">
      <c r="A11" s="141" t="s">
        <v>144</v>
      </c>
      <c r="B11" s="153" t="s">
        <v>13</v>
      </c>
      <c r="C11" s="153" t="s">
        <v>13</v>
      </c>
      <c r="D11" s="153" t="s">
        <v>13</v>
      </c>
      <c r="E11" s="153" t="s">
        <v>13</v>
      </c>
      <c r="F11" s="153">
        <v>684.53572463989997</v>
      </c>
      <c r="G11" s="153" t="s">
        <v>13</v>
      </c>
      <c r="H11" s="153" t="s">
        <v>13</v>
      </c>
      <c r="I11" s="153" t="s">
        <v>13</v>
      </c>
      <c r="J11" s="153" t="s">
        <v>13</v>
      </c>
      <c r="K11" s="153" t="s">
        <v>13</v>
      </c>
      <c r="L11" s="142">
        <v>684.53572463989997</v>
      </c>
      <c r="M11" s="153">
        <v>607.3868522644043</v>
      </c>
      <c r="N11" s="153">
        <v>143.44445419311523</v>
      </c>
    </row>
    <row r="12" spans="1:23" x14ac:dyDescent="0.2">
      <c r="A12" s="141" t="s">
        <v>145</v>
      </c>
      <c r="B12" s="153" t="s">
        <v>13</v>
      </c>
      <c r="C12" s="153" t="s">
        <v>13</v>
      </c>
      <c r="D12" s="153" t="s">
        <v>13</v>
      </c>
      <c r="E12" s="153" t="s">
        <v>13</v>
      </c>
      <c r="F12" s="153">
        <v>1747.5881576538</v>
      </c>
      <c r="G12" s="153" t="s">
        <v>13</v>
      </c>
      <c r="H12" s="153" t="s">
        <v>13</v>
      </c>
      <c r="I12" s="153" t="s">
        <v>13</v>
      </c>
      <c r="J12" s="153" t="s">
        <v>13</v>
      </c>
      <c r="K12" s="153" t="s">
        <v>13</v>
      </c>
      <c r="L12" s="142">
        <v>1747.5881576538</v>
      </c>
      <c r="M12" s="153">
        <v>1747.5881576538086</v>
      </c>
      <c r="N12" s="153">
        <v>98.926377296447754</v>
      </c>
    </row>
    <row r="13" spans="1:23" x14ac:dyDescent="0.2">
      <c r="A13" s="141" t="s">
        <v>146</v>
      </c>
      <c r="B13" s="153" t="s">
        <v>13</v>
      </c>
      <c r="C13" s="153" t="s">
        <v>13</v>
      </c>
      <c r="D13" s="153" t="s">
        <v>13</v>
      </c>
      <c r="E13" s="153" t="s">
        <v>13</v>
      </c>
      <c r="F13" s="153">
        <v>2966.3029251099001</v>
      </c>
      <c r="G13" s="153">
        <v>225.4618988037</v>
      </c>
      <c r="H13" s="153">
        <v>118.1978378296</v>
      </c>
      <c r="I13" s="153" t="s">
        <v>13</v>
      </c>
      <c r="J13" s="153" t="s">
        <v>13</v>
      </c>
      <c r="K13" s="153" t="s">
        <v>13</v>
      </c>
      <c r="L13" s="142">
        <v>3309.9626617432</v>
      </c>
      <c r="M13" s="153">
        <v>3157.8245162963867</v>
      </c>
      <c r="N13" s="153">
        <v>186.44354116916656</v>
      </c>
    </row>
    <row r="14" spans="1:23" ht="3.75" customHeight="1" x14ac:dyDescent="0.2">
      <c r="A14" s="603"/>
      <c r="B14" s="604"/>
      <c r="C14" s="604"/>
      <c r="D14" s="604"/>
      <c r="E14" s="604"/>
      <c r="F14" s="604"/>
      <c r="G14" s="604"/>
      <c r="H14" s="604"/>
      <c r="I14" s="604"/>
      <c r="J14" s="604"/>
      <c r="K14" s="604"/>
      <c r="L14" s="605"/>
      <c r="M14" s="604"/>
      <c r="N14" s="604"/>
    </row>
    <row r="15" spans="1:23" x14ac:dyDescent="0.2">
      <c r="A15" s="608" t="s">
        <v>147</v>
      </c>
      <c r="B15" s="609" t="s">
        <v>13</v>
      </c>
      <c r="C15" s="609" t="s">
        <v>13</v>
      </c>
      <c r="D15" s="609" t="s">
        <v>13</v>
      </c>
      <c r="E15" s="609" t="s">
        <v>13</v>
      </c>
      <c r="F15" s="609">
        <v>9808.7202644347999</v>
      </c>
      <c r="G15" s="609">
        <v>450.92379760739999</v>
      </c>
      <c r="H15" s="609">
        <v>118.1978378296</v>
      </c>
      <c r="I15" s="609" t="s">
        <v>13</v>
      </c>
      <c r="J15" s="609">
        <v>92.854324340800005</v>
      </c>
      <c r="K15" s="609" t="s">
        <v>13</v>
      </c>
      <c r="L15" s="610">
        <v>10470.696224212701</v>
      </c>
      <c r="M15" s="609" t="s">
        <v>13</v>
      </c>
      <c r="N15" s="609">
        <v>4097.8128124475479</v>
      </c>
    </row>
    <row r="16" spans="1:23" ht="6" customHeight="1" x14ac:dyDescent="0.2">
      <c r="A16" s="603"/>
      <c r="B16" s="604"/>
      <c r="C16" s="604"/>
      <c r="D16" s="604"/>
      <c r="E16" s="604"/>
      <c r="F16" s="604"/>
      <c r="G16" s="604"/>
      <c r="H16" s="604"/>
      <c r="I16" s="604"/>
      <c r="J16" s="604"/>
      <c r="K16" s="604"/>
      <c r="L16" s="605"/>
      <c r="M16" s="604"/>
      <c r="N16" s="604"/>
    </row>
    <row r="17" spans="1:23" ht="19.5" customHeight="1" x14ac:dyDescent="0.3">
      <c r="A17" s="580" t="s">
        <v>41</v>
      </c>
      <c r="B17" s="604"/>
      <c r="C17" s="604"/>
      <c r="D17" s="604"/>
      <c r="E17" s="604"/>
      <c r="F17" s="604"/>
      <c r="G17" s="604"/>
      <c r="H17" s="604"/>
      <c r="I17" s="604"/>
      <c r="J17" s="604"/>
      <c r="K17" s="604"/>
      <c r="L17" s="605"/>
      <c r="M17" s="604"/>
      <c r="N17" s="604"/>
    </row>
    <row r="18" spans="1:23" ht="3.75" customHeight="1" x14ac:dyDescent="0.2">
      <c r="A18" s="603"/>
      <c r="B18" s="604"/>
      <c r="C18" s="604"/>
      <c r="D18" s="604"/>
      <c r="E18" s="604"/>
      <c r="F18" s="604"/>
      <c r="G18" s="604"/>
      <c r="H18" s="604"/>
      <c r="I18" s="604"/>
      <c r="J18" s="604"/>
      <c r="K18" s="604"/>
      <c r="L18" s="605"/>
      <c r="M18" s="604"/>
      <c r="N18" s="604"/>
    </row>
    <row r="19" spans="1:23" x14ac:dyDescent="0.2">
      <c r="A19" s="141" t="s">
        <v>135</v>
      </c>
      <c r="B19" s="153">
        <v>866.37229156490002</v>
      </c>
      <c r="C19" s="153" t="s">
        <v>13</v>
      </c>
      <c r="D19" s="153" t="s">
        <v>13</v>
      </c>
      <c r="E19" s="153">
        <v>304.76741790770001</v>
      </c>
      <c r="F19" s="153" t="s">
        <v>13</v>
      </c>
      <c r="G19" s="153" t="s">
        <v>13</v>
      </c>
      <c r="H19" s="153" t="s">
        <v>13</v>
      </c>
      <c r="I19" s="153" t="s">
        <v>13</v>
      </c>
      <c r="J19" s="153" t="s">
        <v>13</v>
      </c>
      <c r="K19" s="153" t="s">
        <v>13</v>
      </c>
      <c r="L19" s="142">
        <v>1171.1397094726999</v>
      </c>
      <c r="M19" s="153">
        <v>1171.1397094726563</v>
      </c>
      <c r="N19" s="153">
        <v>4.7958756387233734</v>
      </c>
    </row>
    <row r="20" spans="1:23" x14ac:dyDescent="0.2">
      <c r="A20" s="141" t="s">
        <v>136</v>
      </c>
      <c r="B20" s="153" t="s">
        <v>13</v>
      </c>
      <c r="C20" s="153" t="s">
        <v>13</v>
      </c>
      <c r="D20" s="153" t="s">
        <v>13</v>
      </c>
      <c r="E20" s="153">
        <v>201.97207641599999</v>
      </c>
      <c r="F20" s="153" t="s">
        <v>13</v>
      </c>
      <c r="G20" s="153" t="s">
        <v>13</v>
      </c>
      <c r="H20" s="153" t="s">
        <v>13</v>
      </c>
      <c r="I20" s="153" t="s">
        <v>13</v>
      </c>
      <c r="J20" s="153" t="s">
        <v>13</v>
      </c>
      <c r="K20" s="153" t="s">
        <v>13</v>
      </c>
      <c r="L20" s="142">
        <v>201.97207641599999</v>
      </c>
      <c r="M20" s="153">
        <v>201.97207641601563</v>
      </c>
      <c r="N20" s="153">
        <v>12.118325233459473</v>
      </c>
    </row>
    <row r="21" spans="1:23" x14ac:dyDescent="0.2">
      <c r="A21" s="141" t="s">
        <v>137</v>
      </c>
      <c r="B21" s="153">
        <v>1503.3684387206999</v>
      </c>
      <c r="C21" s="153" t="s">
        <v>13</v>
      </c>
      <c r="D21" s="153" t="s">
        <v>13</v>
      </c>
      <c r="E21" s="153">
        <v>1401.8646087646</v>
      </c>
      <c r="F21" s="153" t="s">
        <v>13</v>
      </c>
      <c r="G21" s="153" t="s">
        <v>13</v>
      </c>
      <c r="H21" s="153" t="s">
        <v>13</v>
      </c>
      <c r="I21" s="153" t="s">
        <v>13</v>
      </c>
      <c r="J21" s="153" t="s">
        <v>13</v>
      </c>
      <c r="K21" s="153" t="s">
        <v>13</v>
      </c>
      <c r="L21" s="142">
        <v>2905.2330474854002</v>
      </c>
      <c r="M21" s="153">
        <v>2458.8264770507813</v>
      </c>
      <c r="N21" s="153">
        <v>13.977807343006134</v>
      </c>
    </row>
    <row r="22" spans="1:23" s="181" customFormat="1" ht="3.75" customHeight="1" x14ac:dyDescent="0.2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5"/>
      <c r="M22" s="144"/>
      <c r="N22" s="144"/>
      <c r="O22" s="180"/>
      <c r="P22" s="180"/>
      <c r="Q22" s="180"/>
      <c r="R22" s="180"/>
      <c r="S22" s="180"/>
      <c r="T22" s="180"/>
      <c r="U22" s="180"/>
      <c r="V22" s="180"/>
      <c r="W22" s="180"/>
    </row>
    <row r="23" spans="1:23" s="181" customFormat="1" ht="15" customHeight="1" x14ac:dyDescent="0.2">
      <c r="A23" s="463" t="s">
        <v>138</v>
      </c>
      <c r="B23" s="464">
        <v>2369.7407302856</v>
      </c>
      <c r="C23" s="464" t="s">
        <v>13</v>
      </c>
      <c r="D23" s="464" t="s">
        <v>13</v>
      </c>
      <c r="E23" s="464">
        <v>1908.6041030883</v>
      </c>
      <c r="F23" s="464" t="s">
        <v>13</v>
      </c>
      <c r="G23" s="464" t="s">
        <v>13</v>
      </c>
      <c r="H23" s="464" t="s">
        <v>13</v>
      </c>
      <c r="I23" s="464" t="s">
        <v>13</v>
      </c>
      <c r="J23" s="464" t="s">
        <v>13</v>
      </c>
      <c r="K23" s="464" t="s">
        <v>13</v>
      </c>
      <c r="L23" s="464">
        <v>4278.3448333740998</v>
      </c>
      <c r="M23" s="464" t="s">
        <v>13</v>
      </c>
      <c r="N23" s="464">
        <v>30.89200821518898</v>
      </c>
      <c r="O23" s="180"/>
      <c r="P23" s="180"/>
      <c r="Q23" s="180"/>
      <c r="R23" s="180"/>
      <c r="S23" s="180"/>
      <c r="T23" s="180"/>
      <c r="U23" s="180"/>
      <c r="V23" s="180"/>
      <c r="W23" s="180"/>
    </row>
    <row r="24" spans="1:23" s="181" customFormat="1" ht="6" customHeight="1" x14ac:dyDescent="0.2">
      <c r="A24" s="143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7"/>
      <c r="O24" s="180"/>
      <c r="P24" s="180"/>
      <c r="Q24" s="180"/>
      <c r="R24" s="180"/>
      <c r="S24" s="180"/>
      <c r="T24" s="180"/>
      <c r="U24" s="180"/>
      <c r="V24" s="180"/>
      <c r="W24" s="180"/>
    </row>
    <row r="25" spans="1:23" s="182" customFormat="1" ht="19.5" customHeight="1" x14ac:dyDescent="0.3">
      <c r="A25" s="580" t="s">
        <v>44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9"/>
    </row>
    <row r="26" spans="1:23" s="184" customFormat="1" ht="3.75" customHeight="1" x14ac:dyDescent="0.2">
      <c r="A26" s="183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2"/>
      <c r="O26" s="182"/>
      <c r="P26" s="182"/>
      <c r="Q26" s="182"/>
      <c r="R26" s="182"/>
      <c r="S26" s="182"/>
      <c r="T26" s="182"/>
      <c r="U26" s="182"/>
      <c r="V26" s="182"/>
      <c r="W26" s="182"/>
    </row>
    <row r="27" spans="1:23" x14ac:dyDescent="0.2">
      <c r="A27" s="141" t="s">
        <v>251</v>
      </c>
      <c r="B27" s="153" t="s">
        <v>13</v>
      </c>
      <c r="C27" s="153" t="s">
        <v>13</v>
      </c>
      <c r="D27" s="153">
        <v>174.97926330569999</v>
      </c>
      <c r="E27" s="153" t="s">
        <v>13</v>
      </c>
      <c r="F27" s="153" t="s">
        <v>13</v>
      </c>
      <c r="G27" s="153" t="s">
        <v>13</v>
      </c>
      <c r="H27" s="153" t="s">
        <v>13</v>
      </c>
      <c r="I27" s="153" t="s">
        <v>13</v>
      </c>
      <c r="J27" s="153" t="s">
        <v>13</v>
      </c>
      <c r="K27" s="153">
        <v>126.1617355347</v>
      </c>
      <c r="L27" s="142">
        <v>301.14099884030003</v>
      </c>
      <c r="M27" s="153">
        <v>213.6513671875</v>
      </c>
      <c r="N27" s="153">
        <v>105.87443733215332</v>
      </c>
    </row>
    <row r="28" spans="1:23" x14ac:dyDescent="0.2">
      <c r="A28" s="141" t="s">
        <v>252</v>
      </c>
      <c r="B28" s="153" t="s">
        <v>13</v>
      </c>
      <c r="C28" s="153" t="s">
        <v>13</v>
      </c>
      <c r="D28" s="153" t="s">
        <v>13</v>
      </c>
      <c r="E28" s="153" t="s">
        <v>13</v>
      </c>
      <c r="F28" s="153" t="s">
        <v>13</v>
      </c>
      <c r="G28" s="153" t="s">
        <v>13</v>
      </c>
      <c r="H28" s="153" t="s">
        <v>13</v>
      </c>
      <c r="I28" s="153" t="s">
        <v>13</v>
      </c>
      <c r="J28" s="153" t="s">
        <v>13</v>
      </c>
      <c r="K28" s="153">
        <v>118.1978378296</v>
      </c>
      <c r="L28" s="142">
        <v>118.1978378296</v>
      </c>
      <c r="M28" s="153">
        <v>118.19783782958984</v>
      </c>
      <c r="N28" s="153">
        <v>75.883018493652344</v>
      </c>
    </row>
    <row r="29" spans="1:23" x14ac:dyDescent="0.2">
      <c r="A29" s="141" t="s">
        <v>352</v>
      </c>
      <c r="B29" s="153" t="s">
        <v>13</v>
      </c>
      <c r="C29" s="153">
        <v>100.5353927612</v>
      </c>
      <c r="D29" s="153">
        <v>152.51333618160001</v>
      </c>
      <c r="E29" s="153" t="s">
        <v>13</v>
      </c>
      <c r="F29" s="153" t="s">
        <v>13</v>
      </c>
      <c r="G29" s="153" t="s">
        <v>13</v>
      </c>
      <c r="H29" s="153" t="s">
        <v>13</v>
      </c>
      <c r="I29" s="153" t="s">
        <v>13</v>
      </c>
      <c r="J29" s="153" t="s">
        <v>13</v>
      </c>
      <c r="K29" s="153" t="s">
        <v>13</v>
      </c>
      <c r="L29" s="142">
        <v>253.0487289429</v>
      </c>
      <c r="M29" s="153">
        <v>253.04872894287109</v>
      </c>
      <c r="N29" s="153">
        <v>214.62129592895508</v>
      </c>
    </row>
    <row r="30" spans="1:23" s="181" customFormat="1" ht="3.75" customHeight="1" x14ac:dyDescent="0.2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5"/>
      <c r="M30" s="144"/>
      <c r="N30" s="144"/>
      <c r="O30" s="180"/>
      <c r="P30" s="180"/>
      <c r="Q30" s="180"/>
      <c r="R30" s="180"/>
      <c r="S30" s="180"/>
      <c r="T30" s="180"/>
      <c r="U30" s="180"/>
      <c r="V30" s="180"/>
      <c r="W30" s="180"/>
    </row>
    <row r="31" spans="1:23" s="181" customFormat="1" ht="15" customHeight="1" x14ac:dyDescent="0.2">
      <c r="A31" s="463" t="s">
        <v>199</v>
      </c>
      <c r="B31" s="464" t="s">
        <v>13</v>
      </c>
      <c r="C31" s="464">
        <v>100.5353927612</v>
      </c>
      <c r="D31" s="464">
        <v>327.49259948730003</v>
      </c>
      <c r="E31" s="464" t="s">
        <v>13</v>
      </c>
      <c r="F31" s="464" t="s">
        <v>13</v>
      </c>
      <c r="G31" s="464" t="s">
        <v>13</v>
      </c>
      <c r="H31" s="464" t="s">
        <v>13</v>
      </c>
      <c r="I31" s="464" t="s">
        <v>13</v>
      </c>
      <c r="J31" s="464" t="s">
        <v>13</v>
      </c>
      <c r="K31" s="464">
        <v>244.35957336429999</v>
      </c>
      <c r="L31" s="464">
        <v>672.38756561280002</v>
      </c>
      <c r="M31" s="464" t="s">
        <v>13</v>
      </c>
      <c r="N31" s="464">
        <v>396.37875175476074</v>
      </c>
      <c r="O31" s="180"/>
      <c r="P31" s="180"/>
      <c r="Q31" s="180"/>
      <c r="R31" s="180"/>
      <c r="S31" s="180"/>
      <c r="T31" s="180"/>
      <c r="U31" s="180"/>
      <c r="V31" s="180"/>
      <c r="W31" s="180"/>
    </row>
    <row r="32" spans="1:23" s="181" customFormat="1" ht="6" customHeight="1" x14ac:dyDescent="0.2">
      <c r="A32" s="143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7"/>
      <c r="O32" s="180"/>
      <c r="P32" s="180"/>
      <c r="Q32" s="180"/>
      <c r="R32" s="180"/>
      <c r="S32" s="180"/>
      <c r="T32" s="180"/>
      <c r="U32" s="180"/>
      <c r="V32" s="180"/>
      <c r="W32" s="180"/>
    </row>
    <row r="33" spans="1:23" s="182" customFormat="1" ht="19.5" customHeight="1" x14ac:dyDescent="0.3">
      <c r="A33" s="580" t="s">
        <v>45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9"/>
    </row>
    <row r="34" spans="1:23" s="184" customFormat="1" ht="3.75" customHeight="1" x14ac:dyDescent="0.2">
      <c r="A34" s="183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2"/>
      <c r="O34" s="182"/>
      <c r="P34" s="182"/>
      <c r="Q34" s="182"/>
      <c r="R34" s="182"/>
      <c r="S34" s="182"/>
      <c r="T34" s="182"/>
      <c r="U34" s="182"/>
      <c r="V34" s="182"/>
      <c r="W34" s="182"/>
    </row>
    <row r="35" spans="1:23" x14ac:dyDescent="0.2">
      <c r="A35" s="141" t="s">
        <v>151</v>
      </c>
      <c r="B35" s="153" t="s">
        <v>13</v>
      </c>
      <c r="C35" s="153" t="s">
        <v>13</v>
      </c>
      <c r="D35" s="153" t="s">
        <v>13</v>
      </c>
      <c r="E35" s="153" t="s">
        <v>13</v>
      </c>
      <c r="F35" s="153" t="s">
        <v>13</v>
      </c>
      <c r="G35" s="153" t="s">
        <v>13</v>
      </c>
      <c r="H35" s="153" t="s">
        <v>13</v>
      </c>
      <c r="I35" s="153">
        <v>4046.5290145874001</v>
      </c>
      <c r="J35" s="153" t="s">
        <v>13</v>
      </c>
      <c r="K35" s="153" t="s">
        <v>13</v>
      </c>
      <c r="L35" s="142">
        <v>4046.5290145874001</v>
      </c>
      <c r="M35" s="153">
        <v>4046.5290145874023</v>
      </c>
      <c r="N35" s="153">
        <v>33.829728603363037</v>
      </c>
    </row>
    <row r="36" spans="1:23" x14ac:dyDescent="0.2">
      <c r="A36" s="141" t="s">
        <v>152</v>
      </c>
      <c r="B36" s="153" t="s">
        <v>13</v>
      </c>
      <c r="C36" s="153" t="s">
        <v>13</v>
      </c>
      <c r="D36" s="153" t="s">
        <v>13</v>
      </c>
      <c r="E36" s="153" t="s">
        <v>13</v>
      </c>
      <c r="F36" s="153" t="s">
        <v>13</v>
      </c>
      <c r="G36" s="153" t="s">
        <v>13</v>
      </c>
      <c r="H36" s="153" t="s">
        <v>13</v>
      </c>
      <c r="I36" s="153">
        <v>963.58739471440003</v>
      </c>
      <c r="J36" s="153" t="s">
        <v>13</v>
      </c>
      <c r="K36" s="153" t="s">
        <v>13</v>
      </c>
      <c r="L36" s="142">
        <v>963.58739471440003</v>
      </c>
      <c r="M36" s="153">
        <v>963.58739471435547</v>
      </c>
      <c r="N36" s="153">
        <v>25.996216773986816</v>
      </c>
    </row>
    <row r="37" spans="1:23" x14ac:dyDescent="0.2">
      <c r="A37" s="141" t="s">
        <v>153</v>
      </c>
      <c r="B37" s="153" t="s">
        <v>13</v>
      </c>
      <c r="C37" s="153" t="s">
        <v>13</v>
      </c>
      <c r="D37" s="153" t="s">
        <v>13</v>
      </c>
      <c r="E37" s="153" t="s">
        <v>13</v>
      </c>
      <c r="F37" s="153" t="s">
        <v>13</v>
      </c>
      <c r="G37" s="153" t="s">
        <v>13</v>
      </c>
      <c r="H37" s="153" t="s">
        <v>13</v>
      </c>
      <c r="I37" s="153">
        <v>126.1617355347</v>
      </c>
      <c r="J37" s="153" t="s">
        <v>13</v>
      </c>
      <c r="K37" s="153" t="s">
        <v>13</v>
      </c>
      <c r="L37" s="142">
        <v>126.1617355347</v>
      </c>
      <c r="M37" s="153">
        <v>126.16173553466797</v>
      </c>
      <c r="N37" s="153">
        <v>2.1400806903839111</v>
      </c>
    </row>
    <row r="38" spans="1:23" x14ac:dyDescent="0.2">
      <c r="A38" s="141" t="s">
        <v>156</v>
      </c>
      <c r="B38" s="153" t="s">
        <v>13</v>
      </c>
      <c r="C38" s="153" t="s">
        <v>13</v>
      </c>
      <c r="D38" s="153" t="s">
        <v>13</v>
      </c>
      <c r="E38" s="153" t="s">
        <v>13</v>
      </c>
      <c r="F38" s="153" t="s">
        <v>13</v>
      </c>
      <c r="G38" s="153" t="s">
        <v>13</v>
      </c>
      <c r="H38" s="153" t="s">
        <v>13</v>
      </c>
      <c r="I38" s="153">
        <v>530.90391540530004</v>
      </c>
      <c r="J38" s="153" t="s">
        <v>13</v>
      </c>
      <c r="K38" s="153" t="s">
        <v>13</v>
      </c>
      <c r="L38" s="142">
        <v>530.90391540530004</v>
      </c>
      <c r="M38" s="153">
        <v>530.90391540527344</v>
      </c>
      <c r="N38" s="153">
        <v>7.6543989181518555</v>
      </c>
    </row>
    <row r="39" spans="1:23" x14ac:dyDescent="0.2">
      <c r="A39" s="141" t="s">
        <v>88</v>
      </c>
      <c r="B39" s="153" t="s">
        <v>13</v>
      </c>
      <c r="C39" s="153" t="s">
        <v>13</v>
      </c>
      <c r="D39" s="153" t="s">
        <v>13</v>
      </c>
      <c r="E39" s="153" t="s">
        <v>13</v>
      </c>
      <c r="F39" s="153" t="s">
        <v>13</v>
      </c>
      <c r="G39" s="153" t="s">
        <v>13</v>
      </c>
      <c r="H39" s="153" t="s">
        <v>13</v>
      </c>
      <c r="I39" s="153">
        <v>162.4789047241</v>
      </c>
      <c r="J39" s="153" t="s">
        <v>13</v>
      </c>
      <c r="K39" s="153" t="s">
        <v>13</v>
      </c>
      <c r="L39" s="142">
        <v>162.4789047241</v>
      </c>
      <c r="M39" s="153">
        <v>162.47890472412109</v>
      </c>
      <c r="N39" s="153">
        <v>2.3557034730911255</v>
      </c>
    </row>
    <row r="40" spans="1:23" x14ac:dyDescent="0.2">
      <c r="A40" s="141" t="s">
        <v>91</v>
      </c>
      <c r="B40" s="153" t="s">
        <v>13</v>
      </c>
      <c r="C40" s="153" t="s">
        <v>13</v>
      </c>
      <c r="D40" s="153" t="s">
        <v>13</v>
      </c>
      <c r="E40" s="153" t="s">
        <v>13</v>
      </c>
      <c r="F40" s="153" t="s">
        <v>13</v>
      </c>
      <c r="G40" s="153" t="s">
        <v>13</v>
      </c>
      <c r="H40" s="153" t="s">
        <v>13</v>
      </c>
      <c r="I40" s="153">
        <v>1280.5202674866</v>
      </c>
      <c r="J40" s="153" t="s">
        <v>13</v>
      </c>
      <c r="K40" s="153" t="s">
        <v>13</v>
      </c>
      <c r="L40" s="142">
        <v>1280.5202674866</v>
      </c>
      <c r="M40" s="153">
        <v>1280.5202674865723</v>
      </c>
      <c r="N40" s="153">
        <v>27.416518926620483</v>
      </c>
    </row>
    <row r="41" spans="1:23" x14ac:dyDescent="0.2">
      <c r="A41" s="141" t="s">
        <v>157</v>
      </c>
      <c r="B41" s="153" t="s">
        <v>13</v>
      </c>
      <c r="C41" s="153" t="s">
        <v>13</v>
      </c>
      <c r="D41" s="153" t="s">
        <v>13</v>
      </c>
      <c r="E41" s="153" t="s">
        <v>13</v>
      </c>
      <c r="F41" s="153" t="s">
        <v>13</v>
      </c>
      <c r="G41" s="153" t="s">
        <v>13</v>
      </c>
      <c r="H41" s="153" t="s">
        <v>13</v>
      </c>
      <c r="I41" s="153">
        <v>169.72828674319999</v>
      </c>
      <c r="J41" s="153" t="s">
        <v>13</v>
      </c>
      <c r="K41" s="153" t="s">
        <v>13</v>
      </c>
      <c r="L41" s="142">
        <v>169.72828674319999</v>
      </c>
      <c r="M41" s="153">
        <v>169.72828674316406</v>
      </c>
      <c r="N41" s="153">
        <v>6.66455078125</v>
      </c>
    </row>
    <row r="42" spans="1:23" x14ac:dyDescent="0.2">
      <c r="A42" s="141" t="s">
        <v>159</v>
      </c>
      <c r="B42" s="153" t="s">
        <v>13</v>
      </c>
      <c r="C42" s="153" t="s">
        <v>13</v>
      </c>
      <c r="D42" s="153" t="s">
        <v>13</v>
      </c>
      <c r="E42" s="153" t="s">
        <v>13</v>
      </c>
      <c r="F42" s="153" t="s">
        <v>13</v>
      </c>
      <c r="G42" s="153" t="s">
        <v>13</v>
      </c>
      <c r="H42" s="153" t="s">
        <v>13</v>
      </c>
      <c r="I42" s="153">
        <v>279.7245254517</v>
      </c>
      <c r="J42" s="153" t="s">
        <v>13</v>
      </c>
      <c r="K42" s="153" t="s">
        <v>13</v>
      </c>
      <c r="L42" s="142">
        <v>279.7245254517</v>
      </c>
      <c r="M42" s="153">
        <v>279.72452545166016</v>
      </c>
      <c r="N42" s="153" t="s">
        <v>13</v>
      </c>
    </row>
    <row r="43" spans="1:23" s="181" customFormat="1" ht="3.75" customHeight="1" x14ac:dyDescent="0.2">
      <c r="A43" s="143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5"/>
      <c r="M43" s="144"/>
      <c r="N43" s="144"/>
      <c r="O43" s="180"/>
      <c r="P43" s="180"/>
      <c r="Q43" s="180"/>
      <c r="R43" s="180"/>
      <c r="S43" s="180"/>
      <c r="T43" s="180"/>
      <c r="U43" s="180"/>
      <c r="V43" s="180"/>
      <c r="W43" s="180"/>
    </row>
    <row r="44" spans="1:23" s="181" customFormat="1" ht="15" customHeight="1" x14ac:dyDescent="0.2">
      <c r="A44" s="463" t="s">
        <v>158</v>
      </c>
      <c r="B44" s="464" t="s">
        <v>13</v>
      </c>
      <c r="C44" s="464" t="s">
        <v>13</v>
      </c>
      <c r="D44" s="464" t="s">
        <v>13</v>
      </c>
      <c r="E44" s="464" t="s">
        <v>13</v>
      </c>
      <c r="F44" s="464" t="s">
        <v>13</v>
      </c>
      <c r="G44" s="464" t="s">
        <v>13</v>
      </c>
      <c r="H44" s="464" t="s">
        <v>13</v>
      </c>
      <c r="I44" s="464">
        <v>7559.6340446474005</v>
      </c>
      <c r="J44" s="464" t="s">
        <v>13</v>
      </c>
      <c r="K44" s="464" t="s">
        <v>13</v>
      </c>
      <c r="L44" s="464">
        <v>7559.6340446474005</v>
      </c>
      <c r="M44" s="464" t="s">
        <v>13</v>
      </c>
      <c r="N44" s="464">
        <v>106.05719816684723</v>
      </c>
      <c r="O44" s="180"/>
      <c r="P44" s="180"/>
      <c r="Q44" s="180"/>
      <c r="R44" s="180"/>
      <c r="S44" s="180"/>
      <c r="T44" s="180"/>
      <c r="U44" s="180"/>
      <c r="V44" s="180"/>
      <c r="W44" s="180"/>
    </row>
    <row r="45" spans="1:23" s="181" customFormat="1" ht="6" customHeight="1" x14ac:dyDescent="0.2">
      <c r="A45" s="13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0"/>
      <c r="P45" s="180"/>
      <c r="Q45" s="180"/>
      <c r="R45" s="180"/>
      <c r="S45" s="180"/>
      <c r="T45" s="180"/>
      <c r="U45" s="180"/>
      <c r="V45" s="180"/>
      <c r="W45" s="180"/>
    </row>
    <row r="46" spans="1:23" x14ac:dyDescent="0.2">
      <c r="A46" s="104" t="s">
        <v>160</v>
      </c>
    </row>
  </sheetData>
  <mergeCells count="1">
    <mergeCell ref="B3:K3"/>
  </mergeCells>
  <pageMargins left="0.7" right="0.7" top="0.75" bottom="0.75" header="0.3" footer="0.3"/>
  <pageSetup orientation="portrait" horizontalDpi="90" verticalDpi="9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 tint="0.59999389629810485"/>
  </sheetPr>
  <dimension ref="A1:AW33"/>
  <sheetViews>
    <sheetView showGridLines="0" workbookViewId="0">
      <selection activeCell="K1" sqref="K1"/>
    </sheetView>
  </sheetViews>
  <sheetFormatPr defaultRowHeight="12.75" x14ac:dyDescent="0.2"/>
  <cols>
    <col min="1" max="1" width="41.7109375" style="180" customWidth="1"/>
    <col min="2" max="2" width="10.7109375" style="180" bestFit="1" customWidth="1"/>
    <col min="3" max="3" width="9.7109375" style="180" bestFit="1" customWidth="1"/>
    <col min="4" max="4" width="11" style="180" customWidth="1"/>
    <col min="5" max="5" width="12" style="180" customWidth="1"/>
    <col min="6" max="6" width="11.28515625" style="180" customWidth="1"/>
    <col min="7" max="7" width="12.85546875" style="180" customWidth="1"/>
    <col min="8" max="8" width="11.28515625" style="180" bestFit="1" customWidth="1"/>
    <col min="9" max="9" width="11.140625" style="180" bestFit="1" customWidth="1"/>
    <col min="10" max="10" width="10" style="180" bestFit="1" customWidth="1"/>
    <col min="11" max="53" width="12.7109375" style="180" customWidth="1"/>
    <col min="54" max="16384" width="9.140625" style="180"/>
  </cols>
  <sheetData>
    <row r="1" spans="1:49" s="173" customFormat="1" ht="15" customHeight="1" x14ac:dyDescent="0.25">
      <c r="A1" s="125" t="s">
        <v>373</v>
      </c>
    </row>
    <row r="2" spans="1:49" s="174" customFormat="1" ht="15" customHeight="1" x14ac:dyDescent="0.25">
      <c r="A2" s="127"/>
    </row>
    <row r="3" spans="1:49" s="174" customFormat="1" ht="15" customHeight="1" x14ac:dyDescent="0.25">
      <c r="A3" s="129"/>
      <c r="B3" s="690" t="s">
        <v>177</v>
      </c>
      <c r="C3" s="690"/>
      <c r="D3" s="690"/>
      <c r="E3" s="690"/>
      <c r="F3" s="690"/>
      <c r="G3" s="690"/>
      <c r="H3" s="175"/>
      <c r="I3" s="175"/>
      <c r="J3" s="176"/>
    </row>
    <row r="4" spans="1:49" s="174" customFormat="1" ht="6" customHeight="1" x14ac:dyDescent="0.25">
      <c r="A4" s="131"/>
      <c r="B4" s="177"/>
      <c r="C4" s="177"/>
      <c r="D4" s="177"/>
      <c r="E4" s="177"/>
      <c r="F4" s="177"/>
      <c r="G4" s="177"/>
      <c r="H4" s="178"/>
      <c r="I4" s="178"/>
      <c r="J4" s="179"/>
    </row>
    <row r="5" spans="1:49" s="22" customFormat="1" ht="40.5" customHeight="1" thickBot="1" x14ac:dyDescent="0.25">
      <c r="A5" s="461" t="s">
        <v>178</v>
      </c>
      <c r="B5" s="462" t="s">
        <v>438</v>
      </c>
      <c r="C5" s="462" t="s">
        <v>364</v>
      </c>
      <c r="D5" s="462" t="s">
        <v>415</v>
      </c>
      <c r="E5" s="462" t="s">
        <v>365</v>
      </c>
      <c r="F5" s="462" t="s">
        <v>421</v>
      </c>
      <c r="G5" s="462" t="s">
        <v>181</v>
      </c>
      <c r="H5" s="462" t="s">
        <v>182</v>
      </c>
      <c r="I5" s="462" t="s">
        <v>183</v>
      </c>
      <c r="J5" s="462" t="s">
        <v>184</v>
      </c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 t="s">
        <v>197</v>
      </c>
      <c r="AW5" s="3"/>
    </row>
    <row r="6" spans="1:49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8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3"/>
    </row>
    <row r="7" spans="1:49" s="158" customFormat="1" ht="19.5" customHeight="1" x14ac:dyDescent="0.3">
      <c r="A7" s="580" t="s">
        <v>39</v>
      </c>
      <c r="B7" s="139"/>
      <c r="C7" s="139"/>
      <c r="D7" s="139"/>
      <c r="E7" s="139"/>
      <c r="F7" s="139"/>
      <c r="G7" s="139"/>
      <c r="H7" s="139"/>
      <c r="I7" s="139"/>
      <c r="J7" s="140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3"/>
    </row>
    <row r="8" spans="1:49" s="157" customFormat="1" ht="3.75" customHeight="1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</row>
    <row r="9" spans="1:49" x14ac:dyDescent="0.2">
      <c r="A9" s="141" t="s">
        <v>60</v>
      </c>
      <c r="B9" s="153" t="s">
        <v>13</v>
      </c>
      <c r="C9" s="153">
        <v>79.853210449200006</v>
      </c>
      <c r="D9" s="153" t="s">
        <v>13</v>
      </c>
      <c r="E9" s="153" t="s">
        <v>13</v>
      </c>
      <c r="F9" s="153" t="s">
        <v>13</v>
      </c>
      <c r="G9" s="153" t="s">
        <v>13</v>
      </c>
      <c r="H9" s="142">
        <v>79.853210449200006</v>
      </c>
      <c r="I9" s="153">
        <v>79.85321044921875</v>
      </c>
      <c r="J9" s="153">
        <v>17.966970443725586</v>
      </c>
    </row>
    <row r="10" spans="1:49" x14ac:dyDescent="0.2">
      <c r="A10" s="141" t="s">
        <v>63</v>
      </c>
      <c r="B10" s="153" t="s">
        <v>13</v>
      </c>
      <c r="C10" s="153">
        <v>79.853210449200006</v>
      </c>
      <c r="D10" s="153">
        <v>121.5179824829</v>
      </c>
      <c r="E10" s="153" t="s">
        <v>13</v>
      </c>
      <c r="F10" s="153" t="s">
        <v>13</v>
      </c>
      <c r="G10" s="153" t="s">
        <v>13</v>
      </c>
      <c r="H10" s="142">
        <v>201.3711929321</v>
      </c>
      <c r="I10" s="153">
        <v>201.37119293212891</v>
      </c>
      <c r="J10" s="153">
        <v>35.656658172607422</v>
      </c>
    </row>
    <row r="11" spans="1:49" x14ac:dyDescent="0.2">
      <c r="A11" s="141" t="s">
        <v>64</v>
      </c>
      <c r="B11" s="153" t="s">
        <v>13</v>
      </c>
      <c r="C11" s="153" t="s">
        <v>13</v>
      </c>
      <c r="D11" s="153">
        <v>118.0450668335</v>
      </c>
      <c r="E11" s="153" t="s">
        <v>13</v>
      </c>
      <c r="F11" s="153" t="s">
        <v>13</v>
      </c>
      <c r="G11" s="153" t="s">
        <v>13</v>
      </c>
      <c r="H11" s="142">
        <v>118.0450668335</v>
      </c>
      <c r="I11" s="153">
        <v>59.022533416748047</v>
      </c>
      <c r="J11" s="153">
        <v>28.330817222595215</v>
      </c>
    </row>
    <row r="12" spans="1:49" x14ac:dyDescent="0.2">
      <c r="A12" s="141" t="s">
        <v>88</v>
      </c>
      <c r="B12" s="153" t="s">
        <v>13</v>
      </c>
      <c r="C12" s="153" t="s">
        <v>13</v>
      </c>
      <c r="D12" s="153">
        <v>121.5179824829</v>
      </c>
      <c r="E12" s="153" t="s">
        <v>13</v>
      </c>
      <c r="F12" s="153" t="s">
        <v>13</v>
      </c>
      <c r="G12" s="153" t="s">
        <v>13</v>
      </c>
      <c r="H12" s="142">
        <v>121.5179824829</v>
      </c>
      <c r="I12" s="153">
        <v>121.51798248291016</v>
      </c>
      <c r="J12" s="153">
        <v>18.987186431884766</v>
      </c>
    </row>
    <row r="13" spans="1:49" x14ac:dyDescent="0.2">
      <c r="A13" s="141" t="s">
        <v>91</v>
      </c>
      <c r="B13" s="153" t="s">
        <v>13</v>
      </c>
      <c r="C13" s="153" t="s">
        <v>13</v>
      </c>
      <c r="D13" s="153">
        <v>175.00114440920001</v>
      </c>
      <c r="E13" s="153" t="s">
        <v>13</v>
      </c>
      <c r="F13" s="153" t="s">
        <v>13</v>
      </c>
      <c r="G13" s="153" t="s">
        <v>13</v>
      </c>
      <c r="H13" s="142">
        <v>175.00114440920001</v>
      </c>
      <c r="I13" s="153">
        <v>175.00114440917969</v>
      </c>
      <c r="J13" s="153">
        <v>41.514553070068359</v>
      </c>
    </row>
    <row r="14" spans="1:49" x14ac:dyDescent="0.2">
      <c r="A14" s="141" t="s">
        <v>93</v>
      </c>
      <c r="B14" s="153">
        <v>109.3644790649</v>
      </c>
      <c r="C14" s="153" t="s">
        <v>13</v>
      </c>
      <c r="D14" s="153">
        <v>59.0225334167</v>
      </c>
      <c r="E14" s="153" t="s">
        <v>13</v>
      </c>
      <c r="F14" s="153" t="s">
        <v>13</v>
      </c>
      <c r="G14" s="153" t="s">
        <v>13</v>
      </c>
      <c r="H14" s="142">
        <v>168.3870124817</v>
      </c>
      <c r="I14" s="153">
        <v>168.38701248168945</v>
      </c>
      <c r="J14" s="153">
        <v>26.217137336730957</v>
      </c>
    </row>
    <row r="15" spans="1:49" x14ac:dyDescent="0.2">
      <c r="A15" s="141" t="s">
        <v>94</v>
      </c>
      <c r="B15" s="153" t="s">
        <v>13</v>
      </c>
      <c r="C15" s="153" t="s">
        <v>13</v>
      </c>
      <c r="D15" s="153">
        <v>118.0450668335</v>
      </c>
      <c r="E15" s="153" t="s">
        <v>13</v>
      </c>
      <c r="F15" s="153">
        <v>175.00114440920001</v>
      </c>
      <c r="G15" s="153" t="s">
        <v>13</v>
      </c>
      <c r="H15" s="142">
        <v>293.0462112427</v>
      </c>
      <c r="I15" s="153">
        <v>234.02367782592773</v>
      </c>
      <c r="J15" s="153">
        <v>57.999960899353027</v>
      </c>
    </row>
    <row r="16" spans="1:49" x14ac:dyDescent="0.2">
      <c r="A16" s="141" t="s">
        <v>96</v>
      </c>
      <c r="B16" s="153" t="s">
        <v>13</v>
      </c>
      <c r="C16" s="153">
        <v>79.853210449200006</v>
      </c>
      <c r="D16" s="153" t="s">
        <v>13</v>
      </c>
      <c r="E16" s="153" t="s">
        <v>13</v>
      </c>
      <c r="F16" s="153" t="s">
        <v>13</v>
      </c>
      <c r="G16" s="153" t="s">
        <v>13</v>
      </c>
      <c r="H16" s="142">
        <v>79.853210449200006</v>
      </c>
      <c r="I16" s="153">
        <v>79.85321044921875</v>
      </c>
      <c r="J16" s="153">
        <v>39.926605224609375</v>
      </c>
    </row>
    <row r="17" spans="1:49" s="181" customFormat="1" ht="3.75" customHeight="1" x14ac:dyDescent="0.2">
      <c r="A17" s="143"/>
      <c r="B17" s="144"/>
      <c r="C17" s="144"/>
      <c r="D17" s="144"/>
      <c r="E17" s="144"/>
      <c r="F17" s="144"/>
      <c r="G17" s="144"/>
      <c r="H17" s="145"/>
      <c r="I17" s="144"/>
      <c r="J17" s="144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</row>
    <row r="18" spans="1:49" s="181" customFormat="1" ht="15" customHeight="1" x14ac:dyDescent="0.2">
      <c r="A18" s="463" t="s">
        <v>97</v>
      </c>
      <c r="B18" s="464">
        <v>109.3644790649</v>
      </c>
      <c r="C18" s="464">
        <v>239.55963134760003</v>
      </c>
      <c r="D18" s="464">
        <v>713.14977645869988</v>
      </c>
      <c r="E18" s="464" t="s">
        <v>13</v>
      </c>
      <c r="F18" s="464">
        <v>175.00114440920001</v>
      </c>
      <c r="G18" s="464" t="s">
        <v>13</v>
      </c>
      <c r="H18" s="464">
        <v>1237.0750312805003</v>
      </c>
      <c r="I18" s="464" t="s">
        <v>13</v>
      </c>
      <c r="J18" s="464">
        <v>266.59988880157471</v>
      </c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</row>
    <row r="19" spans="1:49" s="181" customFormat="1" ht="6" customHeight="1" x14ac:dyDescent="0.2">
      <c r="A19" s="143"/>
      <c r="B19" s="146"/>
      <c r="C19" s="146"/>
      <c r="D19" s="146"/>
      <c r="E19" s="146"/>
      <c r="F19" s="146"/>
      <c r="G19" s="146"/>
      <c r="H19" s="146"/>
      <c r="I19" s="146"/>
      <c r="J19" s="147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</row>
    <row r="20" spans="1:49" s="182" customFormat="1" ht="19.5" customHeight="1" x14ac:dyDescent="0.3">
      <c r="A20" s="580" t="s">
        <v>185</v>
      </c>
      <c r="B20" s="148"/>
      <c r="C20" s="148"/>
      <c r="D20" s="148"/>
      <c r="E20" s="148"/>
      <c r="F20" s="148"/>
      <c r="G20" s="148"/>
      <c r="H20" s="148"/>
      <c r="I20" s="148"/>
      <c r="J20" s="149"/>
    </row>
    <row r="21" spans="1:49" s="184" customFormat="1" ht="3.75" customHeight="1" x14ac:dyDescent="0.2">
      <c r="A21" s="183"/>
      <c r="B21" s="151"/>
      <c r="C21" s="151"/>
      <c r="D21" s="151"/>
      <c r="E21" s="151"/>
      <c r="F21" s="151"/>
      <c r="G21" s="151"/>
      <c r="H21" s="151"/>
      <c r="I21" s="151"/>
      <c r="J21" s="15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</row>
    <row r="22" spans="1:49" x14ac:dyDescent="0.2">
      <c r="A22" s="141" t="s">
        <v>103</v>
      </c>
      <c r="B22" s="153" t="s">
        <v>13</v>
      </c>
      <c r="C22" s="153" t="s">
        <v>13</v>
      </c>
      <c r="D22" s="153" t="s">
        <v>13</v>
      </c>
      <c r="E22" s="153">
        <v>59.0225334167</v>
      </c>
      <c r="F22" s="153" t="s">
        <v>13</v>
      </c>
      <c r="G22" s="153" t="s">
        <v>13</v>
      </c>
      <c r="H22" s="142">
        <v>59.0225334167</v>
      </c>
      <c r="I22" s="153">
        <v>59.022533416748047</v>
      </c>
      <c r="J22" s="153">
        <v>6.1973657608032227</v>
      </c>
    </row>
    <row r="23" spans="1:49" x14ac:dyDescent="0.2">
      <c r="A23" s="141" t="s">
        <v>104</v>
      </c>
      <c r="B23" s="153" t="s">
        <v>13</v>
      </c>
      <c r="C23" s="153" t="s">
        <v>13</v>
      </c>
      <c r="D23" s="153" t="s">
        <v>13</v>
      </c>
      <c r="E23" s="153">
        <v>109.3644790649</v>
      </c>
      <c r="F23" s="153" t="s">
        <v>13</v>
      </c>
      <c r="G23" s="153">
        <v>446.8406677246</v>
      </c>
      <c r="H23" s="142">
        <v>556.20514678960001</v>
      </c>
      <c r="I23" s="153">
        <v>556.20514678955078</v>
      </c>
      <c r="J23" s="153">
        <v>100.1169261932373</v>
      </c>
    </row>
    <row r="24" spans="1:49" x14ac:dyDescent="0.2">
      <c r="A24" s="141" t="s">
        <v>113</v>
      </c>
      <c r="B24" s="153" t="s">
        <v>13</v>
      </c>
      <c r="C24" s="153" t="s">
        <v>13</v>
      </c>
      <c r="D24" s="153" t="s">
        <v>13</v>
      </c>
      <c r="E24" s="153">
        <v>505.8632011414</v>
      </c>
      <c r="F24" s="153" t="s">
        <v>13</v>
      </c>
      <c r="G24" s="153" t="s">
        <v>13</v>
      </c>
      <c r="H24" s="142">
        <v>505.8632011414</v>
      </c>
      <c r="I24" s="153">
        <v>505.86320114135742</v>
      </c>
      <c r="J24" s="153">
        <v>97.631288528442383</v>
      </c>
    </row>
    <row r="25" spans="1:49" x14ac:dyDescent="0.2">
      <c r="A25" s="141" t="s">
        <v>116</v>
      </c>
      <c r="B25" s="153" t="s">
        <v>13</v>
      </c>
      <c r="C25" s="153" t="s">
        <v>13</v>
      </c>
      <c r="D25" s="153" t="s">
        <v>13</v>
      </c>
      <c r="E25" s="153">
        <v>446.8406677246</v>
      </c>
      <c r="F25" s="153" t="s">
        <v>13</v>
      </c>
      <c r="G25" s="153" t="s">
        <v>13</v>
      </c>
      <c r="H25" s="142">
        <v>446.8406677246</v>
      </c>
      <c r="I25" s="153">
        <v>446.84066772460938</v>
      </c>
      <c r="J25" s="153">
        <v>160.86264038085938</v>
      </c>
    </row>
    <row r="26" spans="1:49" x14ac:dyDescent="0.2">
      <c r="A26" s="141" t="s">
        <v>120</v>
      </c>
      <c r="B26" s="153" t="s">
        <v>13</v>
      </c>
      <c r="C26" s="153" t="s">
        <v>13</v>
      </c>
      <c r="D26" s="153" t="s">
        <v>13</v>
      </c>
      <c r="E26" s="153" t="s">
        <v>13</v>
      </c>
      <c r="F26" s="153" t="s">
        <v>13</v>
      </c>
      <c r="G26" s="153">
        <v>121.5179824829</v>
      </c>
      <c r="H26" s="142">
        <v>121.5179824829</v>
      </c>
      <c r="I26" s="153">
        <v>121.51798248291016</v>
      </c>
      <c r="J26" s="153">
        <v>102.07511138916016</v>
      </c>
    </row>
    <row r="27" spans="1:49" x14ac:dyDescent="0.2">
      <c r="A27" s="141" t="s">
        <v>123</v>
      </c>
      <c r="B27" s="153" t="s">
        <v>13</v>
      </c>
      <c r="C27" s="153" t="s">
        <v>13</v>
      </c>
      <c r="D27" s="153" t="s">
        <v>13</v>
      </c>
      <c r="E27" s="153">
        <v>284.3656234741</v>
      </c>
      <c r="F27" s="153" t="s">
        <v>13</v>
      </c>
      <c r="G27" s="153" t="s">
        <v>13</v>
      </c>
      <c r="H27" s="142">
        <v>284.3656234741</v>
      </c>
      <c r="I27" s="153">
        <v>284.36562347412109</v>
      </c>
      <c r="J27" s="153">
        <v>1.5846862196922302</v>
      </c>
    </row>
    <row r="28" spans="1:49" x14ac:dyDescent="0.2">
      <c r="A28" s="141" t="s">
        <v>125</v>
      </c>
      <c r="B28" s="153" t="s">
        <v>13</v>
      </c>
      <c r="C28" s="153" t="s">
        <v>13</v>
      </c>
      <c r="D28" s="153" t="s">
        <v>13</v>
      </c>
      <c r="E28" s="153" t="s">
        <v>13</v>
      </c>
      <c r="F28" s="153" t="s">
        <v>13</v>
      </c>
      <c r="G28" s="153">
        <v>121.5179824829</v>
      </c>
      <c r="H28" s="142">
        <v>121.5179824829</v>
      </c>
      <c r="I28" s="153">
        <v>121.51798248291016</v>
      </c>
      <c r="J28" s="153">
        <v>1.4596743583679199</v>
      </c>
    </row>
    <row r="29" spans="1:49" x14ac:dyDescent="0.2">
      <c r="A29" s="141" t="s">
        <v>126</v>
      </c>
      <c r="B29" s="153" t="s">
        <v>13</v>
      </c>
      <c r="C29" s="153" t="s">
        <v>13</v>
      </c>
      <c r="D29" s="153" t="s">
        <v>13</v>
      </c>
      <c r="E29" s="153">
        <v>446.8406677246</v>
      </c>
      <c r="F29" s="153" t="s">
        <v>13</v>
      </c>
      <c r="G29" s="153" t="s">
        <v>13</v>
      </c>
      <c r="H29" s="142">
        <v>446.8406677246</v>
      </c>
      <c r="I29" s="153">
        <v>446.84066772460938</v>
      </c>
      <c r="J29" s="153">
        <v>203.3125</v>
      </c>
    </row>
    <row r="30" spans="1:49" x14ac:dyDescent="0.2">
      <c r="A30" s="141" t="s">
        <v>133</v>
      </c>
      <c r="B30" s="153" t="s">
        <v>13</v>
      </c>
      <c r="C30" s="153" t="s">
        <v>13</v>
      </c>
      <c r="D30" s="153" t="s">
        <v>13</v>
      </c>
      <c r="E30" s="153">
        <v>505.8632011414</v>
      </c>
      <c r="F30" s="153" t="s">
        <v>13</v>
      </c>
      <c r="G30" s="153" t="s">
        <v>13</v>
      </c>
      <c r="H30" s="142">
        <v>505.8632011414</v>
      </c>
      <c r="I30" s="153">
        <v>505.86320114135742</v>
      </c>
      <c r="J30" s="153">
        <v>8.9106501340866089</v>
      </c>
    </row>
    <row r="31" spans="1:49" s="181" customFormat="1" ht="3.75" customHeight="1" x14ac:dyDescent="0.2">
      <c r="A31" s="143"/>
      <c r="B31" s="144"/>
      <c r="C31" s="144"/>
      <c r="D31" s="144"/>
      <c r="E31" s="144"/>
      <c r="F31" s="144"/>
      <c r="G31" s="144"/>
      <c r="H31" s="145"/>
      <c r="I31" s="144"/>
      <c r="J31" s="144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</row>
    <row r="32" spans="1:49" s="181" customFormat="1" ht="15" customHeight="1" x14ac:dyDescent="0.2">
      <c r="A32" s="463" t="s">
        <v>134</v>
      </c>
      <c r="B32" s="464" t="s">
        <v>13</v>
      </c>
      <c r="C32" s="464" t="s">
        <v>13</v>
      </c>
      <c r="D32" s="464" t="s">
        <v>13</v>
      </c>
      <c r="E32" s="464">
        <v>2358.1603736877</v>
      </c>
      <c r="F32" s="464" t="s">
        <v>13</v>
      </c>
      <c r="G32" s="464">
        <v>689.87663269040002</v>
      </c>
      <c r="H32" s="464">
        <v>3048.0370063781997</v>
      </c>
      <c r="I32" s="464" t="s">
        <v>13</v>
      </c>
      <c r="J32" s="464">
        <v>682.1508429646492</v>
      </c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</row>
    <row r="33" spans="1:49" s="181" customFormat="1" ht="6" customHeight="1" x14ac:dyDescent="0.2">
      <c r="A33" s="95"/>
      <c r="B33" s="185"/>
      <c r="C33" s="185"/>
      <c r="D33" s="185"/>
      <c r="E33" s="185"/>
      <c r="F33" s="185"/>
      <c r="G33" s="185"/>
      <c r="H33" s="185"/>
      <c r="I33" s="185"/>
      <c r="J33" s="185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</row>
  </sheetData>
  <mergeCells count="1">
    <mergeCell ref="B3:G3"/>
  </mergeCells>
  <pageMargins left="0.7" right="0.7" top="0.75" bottom="0.75" header="0.3" footer="0.3"/>
  <pageSetup orientation="portrait" horizontalDpi="90" verticalDpi="9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 tint="0.59999389629810485"/>
  </sheetPr>
  <dimension ref="A1:AY39"/>
  <sheetViews>
    <sheetView showGridLines="0" workbookViewId="0">
      <selection activeCell="L1" sqref="L1"/>
    </sheetView>
  </sheetViews>
  <sheetFormatPr defaultRowHeight="12.75" x14ac:dyDescent="0.2"/>
  <cols>
    <col min="1" max="1" width="41.7109375" style="180" customWidth="1"/>
    <col min="2" max="2" width="8.85546875" style="180" customWidth="1"/>
    <col min="3" max="3" width="10.85546875" style="180" customWidth="1"/>
    <col min="4" max="4" width="9.28515625" style="180" bestFit="1" customWidth="1"/>
    <col min="5" max="7" width="9.28515625" style="180" customWidth="1"/>
    <col min="8" max="8" width="9.42578125" style="180" bestFit="1" customWidth="1"/>
    <col min="9" max="9" width="11.28515625" style="180" bestFit="1" customWidth="1"/>
    <col min="10" max="10" width="11.140625" style="180" bestFit="1" customWidth="1"/>
    <col min="11" max="11" width="10" style="180" bestFit="1" customWidth="1"/>
    <col min="12" max="55" width="12.7109375" style="180" customWidth="1"/>
    <col min="56" max="16384" width="9.140625" style="180"/>
  </cols>
  <sheetData>
    <row r="1" spans="1:51" s="173" customFormat="1" ht="15" customHeight="1" x14ac:dyDescent="0.25">
      <c r="A1" s="125" t="s">
        <v>501</v>
      </c>
    </row>
    <row r="2" spans="1:51" s="174" customFormat="1" ht="15" customHeight="1" x14ac:dyDescent="0.25">
      <c r="A2" s="127"/>
    </row>
    <row r="3" spans="1:51" s="174" customFormat="1" ht="15" customHeight="1" x14ac:dyDescent="0.25">
      <c r="A3" s="129"/>
      <c r="B3" s="690" t="s">
        <v>177</v>
      </c>
      <c r="C3" s="690"/>
      <c r="D3" s="690"/>
      <c r="E3" s="690"/>
      <c r="F3" s="690"/>
      <c r="G3" s="690"/>
      <c r="H3" s="690"/>
      <c r="I3" s="175"/>
      <c r="J3" s="175"/>
      <c r="K3" s="176"/>
    </row>
    <row r="4" spans="1:51" s="174" customFormat="1" ht="6" customHeight="1" x14ac:dyDescent="0.25">
      <c r="A4" s="131"/>
      <c r="B4" s="177"/>
      <c r="C4" s="177"/>
      <c r="D4" s="177"/>
      <c r="E4" s="177"/>
      <c r="F4" s="177"/>
      <c r="G4" s="177"/>
      <c r="H4" s="177"/>
      <c r="I4" s="178"/>
      <c r="J4" s="178"/>
      <c r="K4" s="179"/>
    </row>
    <row r="5" spans="1:51" s="22" customFormat="1" ht="40.5" customHeight="1" thickBot="1" x14ac:dyDescent="0.25">
      <c r="A5" s="461" t="s">
        <v>178</v>
      </c>
      <c r="B5" s="462" t="s">
        <v>188</v>
      </c>
      <c r="C5" s="462" t="s">
        <v>433</v>
      </c>
      <c r="D5" s="462" t="s">
        <v>438</v>
      </c>
      <c r="E5" s="462" t="s">
        <v>423</v>
      </c>
      <c r="F5" s="462" t="s">
        <v>418</v>
      </c>
      <c r="G5" s="462" t="s">
        <v>419</v>
      </c>
      <c r="H5" s="462" t="s">
        <v>420</v>
      </c>
      <c r="I5" s="462" t="s">
        <v>182</v>
      </c>
      <c r="J5" s="462" t="s">
        <v>183</v>
      </c>
      <c r="K5" s="462" t="s">
        <v>184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 t="s">
        <v>197</v>
      </c>
      <c r="AY5" s="3"/>
    </row>
    <row r="6" spans="1:51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8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3"/>
    </row>
    <row r="7" spans="1:51" s="182" customFormat="1" ht="19.5" customHeight="1" x14ac:dyDescent="0.3">
      <c r="A7" s="580" t="s">
        <v>187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</row>
    <row r="8" spans="1:51" s="184" customFormat="1" ht="3.75" customHeight="1" x14ac:dyDescent="0.2">
      <c r="A8" s="183"/>
      <c r="B8" s="151"/>
      <c r="C8" s="151"/>
      <c r="D8" s="151"/>
      <c r="E8" s="151"/>
      <c r="F8" s="151"/>
      <c r="G8" s="151"/>
      <c r="H8" s="151"/>
      <c r="I8" s="151"/>
      <c r="J8" s="151"/>
      <c r="K8" s="15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</row>
    <row r="9" spans="1:51" x14ac:dyDescent="0.2">
      <c r="A9" s="141" t="s">
        <v>142</v>
      </c>
      <c r="B9" s="153" t="s">
        <v>13</v>
      </c>
      <c r="C9" s="153" t="s">
        <v>13</v>
      </c>
      <c r="D9" s="153" t="s">
        <v>13</v>
      </c>
      <c r="E9" s="153" t="s">
        <v>13</v>
      </c>
      <c r="F9" s="153" t="s">
        <v>13</v>
      </c>
      <c r="G9" s="153">
        <v>1316.9227027893</v>
      </c>
      <c r="H9" s="153" t="s">
        <v>13</v>
      </c>
      <c r="I9" s="142">
        <v>1316.9227027893</v>
      </c>
      <c r="J9" s="153">
        <v>870.08203506469727</v>
      </c>
      <c r="K9" s="153">
        <v>911.07892417907715</v>
      </c>
    </row>
    <row r="10" spans="1:51" x14ac:dyDescent="0.2">
      <c r="A10" s="141" t="s">
        <v>347</v>
      </c>
      <c r="B10" s="153" t="s">
        <v>13</v>
      </c>
      <c r="C10" s="153" t="s">
        <v>13</v>
      </c>
      <c r="D10" s="153" t="s">
        <v>13</v>
      </c>
      <c r="E10" s="153" t="s">
        <v>13</v>
      </c>
      <c r="F10" s="153" t="s">
        <v>13</v>
      </c>
      <c r="G10" s="153">
        <v>121.5179824829</v>
      </c>
      <c r="H10" s="153" t="s">
        <v>13</v>
      </c>
      <c r="I10" s="142">
        <v>121.5179824829</v>
      </c>
      <c r="J10" s="153">
        <v>121.51798248291016</v>
      </c>
      <c r="K10" s="153">
        <v>182.2769775390625</v>
      </c>
    </row>
    <row r="11" spans="1:51" x14ac:dyDescent="0.2">
      <c r="A11" s="141" t="s">
        <v>144</v>
      </c>
      <c r="B11" s="153" t="s">
        <v>13</v>
      </c>
      <c r="C11" s="153" t="s">
        <v>13</v>
      </c>
      <c r="D11" s="153" t="s">
        <v>13</v>
      </c>
      <c r="E11" s="153" t="s">
        <v>13</v>
      </c>
      <c r="F11" s="153" t="s">
        <v>13</v>
      </c>
      <c r="G11" s="153">
        <v>59.0225334167</v>
      </c>
      <c r="H11" s="153" t="s">
        <v>13</v>
      </c>
      <c r="I11" s="142">
        <v>59.0225334167</v>
      </c>
      <c r="J11" s="153">
        <v>59.022533416748047</v>
      </c>
      <c r="K11" s="153">
        <v>14.46052074432373</v>
      </c>
    </row>
    <row r="12" spans="1:51" x14ac:dyDescent="0.2">
      <c r="A12" s="141" t="s">
        <v>145</v>
      </c>
      <c r="B12" s="153" t="s">
        <v>13</v>
      </c>
      <c r="C12" s="153" t="s">
        <v>13</v>
      </c>
      <c r="D12" s="153" t="s">
        <v>13</v>
      </c>
      <c r="E12" s="153" t="s">
        <v>13</v>
      </c>
      <c r="F12" s="153" t="s">
        <v>13</v>
      </c>
      <c r="G12" s="153">
        <v>109.3644790649</v>
      </c>
      <c r="H12" s="153" t="s">
        <v>13</v>
      </c>
      <c r="I12" s="142">
        <v>109.3644790649</v>
      </c>
      <c r="J12" s="153">
        <v>109.36447906494141</v>
      </c>
      <c r="K12" s="153">
        <v>4.9214015007019043</v>
      </c>
    </row>
    <row r="13" spans="1:51" x14ac:dyDescent="0.2">
      <c r="A13" s="141" t="s">
        <v>146</v>
      </c>
      <c r="B13" s="153" t="s">
        <v>13</v>
      </c>
      <c r="C13" s="153" t="s">
        <v>13</v>
      </c>
      <c r="D13" s="153" t="s">
        <v>13</v>
      </c>
      <c r="E13" s="153" t="s">
        <v>13</v>
      </c>
      <c r="F13" s="153" t="s">
        <v>13</v>
      </c>
      <c r="G13" s="153">
        <v>328.09343338010001</v>
      </c>
      <c r="H13" s="153" t="s">
        <v>13</v>
      </c>
      <c r="I13" s="142">
        <v>328.09343338010001</v>
      </c>
      <c r="J13" s="153">
        <v>248.2402229309082</v>
      </c>
      <c r="K13" s="153">
        <v>14.052143096923828</v>
      </c>
    </row>
    <row r="14" spans="1:51" s="181" customFormat="1" ht="3.75" customHeight="1" x14ac:dyDescent="0.2">
      <c r="A14" s="143"/>
      <c r="B14" s="144"/>
      <c r="C14" s="144"/>
      <c r="D14" s="144"/>
      <c r="E14" s="144"/>
      <c r="F14" s="144"/>
      <c r="G14" s="144"/>
      <c r="H14" s="144"/>
      <c r="I14" s="145"/>
      <c r="J14" s="144"/>
      <c r="K14" s="144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</row>
    <row r="15" spans="1:51" s="181" customFormat="1" ht="15" customHeight="1" x14ac:dyDescent="0.2">
      <c r="A15" s="463" t="s">
        <v>147</v>
      </c>
      <c r="B15" s="464" t="s">
        <v>13</v>
      </c>
      <c r="C15" s="464" t="s">
        <v>13</v>
      </c>
      <c r="D15" s="464" t="s">
        <v>13</v>
      </c>
      <c r="E15" s="464" t="s">
        <v>13</v>
      </c>
      <c r="F15" s="464" t="s">
        <v>13</v>
      </c>
      <c r="G15" s="464">
        <v>1934.9211311339</v>
      </c>
      <c r="H15" s="464" t="s">
        <v>13</v>
      </c>
      <c r="I15" s="464">
        <v>1934.9211311339</v>
      </c>
      <c r="J15" s="464" t="s">
        <v>13</v>
      </c>
      <c r="K15" s="464">
        <v>1126.7899670600891</v>
      </c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</row>
    <row r="16" spans="1:51" s="181" customFormat="1" ht="6" customHeight="1" x14ac:dyDescent="0.2">
      <c r="A16" s="143"/>
      <c r="B16" s="146"/>
      <c r="C16" s="146"/>
      <c r="D16" s="146"/>
      <c r="E16" s="146"/>
      <c r="F16" s="146"/>
      <c r="G16" s="146"/>
      <c r="H16" s="146"/>
      <c r="I16" s="146"/>
      <c r="J16" s="146"/>
      <c r="K16" s="147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</row>
    <row r="17" spans="1:51" s="182" customFormat="1" ht="19.5" customHeight="1" x14ac:dyDescent="0.3">
      <c r="A17" s="580" t="s">
        <v>41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670"/>
    </row>
    <row r="18" spans="1:51" s="184" customFormat="1" ht="3.75" customHeight="1" x14ac:dyDescent="0.2">
      <c r="A18" s="183"/>
      <c r="B18" s="151"/>
      <c r="C18" s="151"/>
      <c r="D18" s="151"/>
      <c r="E18" s="151"/>
      <c r="F18" s="151"/>
      <c r="G18" s="151"/>
      <c r="H18" s="151"/>
      <c r="I18" s="151"/>
      <c r="J18" s="151"/>
      <c r="K18" s="671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</row>
    <row r="19" spans="1:51" x14ac:dyDescent="0.2">
      <c r="A19" s="141" t="s">
        <v>135</v>
      </c>
      <c r="B19" s="153">
        <v>234.02367782589999</v>
      </c>
      <c r="C19" s="153" t="s">
        <v>13</v>
      </c>
      <c r="D19" s="153" t="s">
        <v>13</v>
      </c>
      <c r="E19" s="153" t="s">
        <v>13</v>
      </c>
      <c r="F19" s="153" t="s">
        <v>13</v>
      </c>
      <c r="G19" s="153" t="s">
        <v>13</v>
      </c>
      <c r="H19" s="153" t="s">
        <v>13</v>
      </c>
      <c r="I19" s="142">
        <v>234.02367782589999</v>
      </c>
      <c r="J19" s="153">
        <v>234.02367782592773</v>
      </c>
      <c r="K19" s="153">
        <v>0.66852995753288269</v>
      </c>
    </row>
    <row r="20" spans="1:51" x14ac:dyDescent="0.2">
      <c r="A20" s="141" t="s">
        <v>137</v>
      </c>
      <c r="B20" s="153" t="s">
        <v>13</v>
      </c>
      <c r="C20" s="153" t="s">
        <v>13</v>
      </c>
      <c r="D20" s="153" t="s">
        <v>13</v>
      </c>
      <c r="E20" s="153" t="s">
        <v>13</v>
      </c>
      <c r="F20" s="153">
        <v>79.853210449200006</v>
      </c>
      <c r="G20" s="153" t="s">
        <v>13</v>
      </c>
      <c r="H20" s="153" t="s">
        <v>13</v>
      </c>
      <c r="I20" s="142">
        <v>79.853210449200006</v>
      </c>
      <c r="J20" s="153">
        <v>79.85321044921875</v>
      </c>
      <c r="K20" s="672" t="s">
        <v>50</v>
      </c>
    </row>
    <row r="21" spans="1:51" ht="3.75" customHeight="1" x14ac:dyDescent="0.2">
      <c r="A21" s="603"/>
      <c r="B21" s="604"/>
      <c r="C21" s="604"/>
      <c r="D21" s="604"/>
      <c r="E21" s="604"/>
      <c r="F21" s="604"/>
      <c r="G21" s="604"/>
      <c r="H21" s="604"/>
      <c r="I21" s="605"/>
      <c r="J21" s="604"/>
      <c r="K21" s="604"/>
    </row>
    <row r="22" spans="1:51" x14ac:dyDescent="0.2">
      <c r="A22" s="608" t="s">
        <v>138</v>
      </c>
      <c r="B22" s="609">
        <v>234.02367782589999</v>
      </c>
      <c r="C22" s="609" t="s">
        <v>13</v>
      </c>
      <c r="D22" s="609" t="s">
        <v>13</v>
      </c>
      <c r="E22" s="609" t="s">
        <v>13</v>
      </c>
      <c r="F22" s="609">
        <v>79.853210449200006</v>
      </c>
      <c r="G22" s="609" t="s">
        <v>13</v>
      </c>
      <c r="H22" s="609" t="s">
        <v>13</v>
      </c>
      <c r="I22" s="610">
        <v>313.87688827509999</v>
      </c>
      <c r="J22" s="609" t="s">
        <v>13</v>
      </c>
      <c r="K22" s="609">
        <v>1.067795991897583</v>
      </c>
    </row>
    <row r="23" spans="1:51" ht="6" customHeight="1" x14ac:dyDescent="0.2">
      <c r="A23" s="603"/>
      <c r="B23" s="604"/>
      <c r="C23" s="604"/>
      <c r="D23" s="604"/>
      <c r="E23" s="604"/>
      <c r="F23" s="604"/>
      <c r="G23" s="604"/>
      <c r="H23" s="604"/>
      <c r="I23" s="605"/>
      <c r="J23" s="604"/>
      <c r="K23" s="604"/>
    </row>
    <row r="24" spans="1:51" ht="18.75" x14ac:dyDescent="0.3">
      <c r="A24" s="580" t="s">
        <v>44</v>
      </c>
      <c r="B24" s="153"/>
      <c r="C24" s="153"/>
      <c r="D24" s="153"/>
      <c r="E24" s="153"/>
      <c r="F24" s="153"/>
      <c r="G24" s="153"/>
      <c r="H24" s="153"/>
      <c r="I24" s="142"/>
      <c r="J24" s="153"/>
      <c r="K24" s="153"/>
    </row>
    <row r="25" spans="1:51" ht="3.75" customHeight="1" x14ac:dyDescent="0.2">
      <c r="A25" s="603"/>
      <c r="B25" s="604"/>
      <c r="C25" s="604"/>
      <c r="D25" s="604"/>
      <c r="E25" s="604"/>
      <c r="F25" s="604"/>
      <c r="G25" s="604"/>
      <c r="H25" s="604"/>
      <c r="I25" s="605"/>
      <c r="J25" s="604"/>
      <c r="K25" s="604"/>
    </row>
    <row r="26" spans="1:51" x14ac:dyDescent="0.2">
      <c r="A26" s="141" t="s">
        <v>251</v>
      </c>
      <c r="B26" s="153" t="s">
        <v>13</v>
      </c>
      <c r="C26" s="153" t="s">
        <v>13</v>
      </c>
      <c r="D26" s="153" t="s">
        <v>13</v>
      </c>
      <c r="E26" s="153">
        <v>243.03596496579999</v>
      </c>
      <c r="F26" s="153" t="s">
        <v>13</v>
      </c>
      <c r="G26" s="153" t="s">
        <v>13</v>
      </c>
      <c r="H26" s="153" t="s">
        <v>13</v>
      </c>
      <c r="I26" s="142">
        <v>243.03596496579999</v>
      </c>
      <c r="J26" s="153">
        <v>121.51798248291016</v>
      </c>
      <c r="K26" s="153">
        <v>82.632228851318359</v>
      </c>
    </row>
    <row r="27" spans="1:51" x14ac:dyDescent="0.2">
      <c r="A27" s="141" t="s">
        <v>352</v>
      </c>
      <c r="B27" s="153" t="s">
        <v>13</v>
      </c>
      <c r="C27" s="153">
        <v>109.3644790649</v>
      </c>
      <c r="D27" s="153">
        <v>109.3644790649</v>
      </c>
      <c r="E27" s="153" t="s">
        <v>13</v>
      </c>
      <c r="F27" s="153" t="s">
        <v>13</v>
      </c>
      <c r="G27" s="153" t="s">
        <v>13</v>
      </c>
      <c r="H27" s="153" t="s">
        <v>13</v>
      </c>
      <c r="I27" s="142">
        <v>218.72895812990001</v>
      </c>
      <c r="J27" s="153">
        <v>109.36447906494141</v>
      </c>
      <c r="K27" s="153">
        <v>415.58499145507813</v>
      </c>
    </row>
    <row r="28" spans="1:51" s="181" customFormat="1" ht="3.75" customHeight="1" x14ac:dyDescent="0.2">
      <c r="A28" s="143"/>
      <c r="B28" s="144"/>
      <c r="C28" s="144"/>
      <c r="D28" s="144"/>
      <c r="E28" s="144"/>
      <c r="F28" s="144"/>
      <c r="G28" s="144"/>
      <c r="H28" s="144"/>
      <c r="I28" s="145"/>
      <c r="J28" s="144"/>
      <c r="K28" s="144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</row>
    <row r="29" spans="1:51" s="181" customFormat="1" ht="15" customHeight="1" x14ac:dyDescent="0.2">
      <c r="A29" s="463" t="s">
        <v>439</v>
      </c>
      <c r="B29" s="464" t="s">
        <v>13</v>
      </c>
      <c r="C29" s="464">
        <v>109.3644790649</v>
      </c>
      <c r="D29" s="464">
        <v>109.3644790649</v>
      </c>
      <c r="E29" s="464">
        <v>243.03596496579999</v>
      </c>
      <c r="F29" s="464" t="s">
        <v>13</v>
      </c>
      <c r="G29" s="464" t="s">
        <v>13</v>
      </c>
      <c r="H29" s="464" t="s">
        <v>13</v>
      </c>
      <c r="I29" s="464">
        <v>461.7649230957</v>
      </c>
      <c r="J29" s="464" t="s">
        <v>13</v>
      </c>
      <c r="K29" s="464">
        <v>498.21722030639648</v>
      </c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</row>
    <row r="30" spans="1:51" s="181" customFormat="1" ht="6" customHeight="1" x14ac:dyDescent="0.2">
      <c r="A30" s="143"/>
      <c r="B30" s="146"/>
      <c r="C30" s="146"/>
      <c r="D30" s="146"/>
      <c r="E30" s="146"/>
      <c r="F30" s="146"/>
      <c r="G30" s="146"/>
      <c r="H30" s="146"/>
      <c r="I30" s="146"/>
      <c r="J30" s="146"/>
      <c r="K30" s="147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</row>
    <row r="31" spans="1:51" s="182" customFormat="1" ht="19.5" customHeight="1" x14ac:dyDescent="0.3">
      <c r="A31" s="580" t="s">
        <v>45</v>
      </c>
      <c r="B31" s="148"/>
      <c r="C31" s="148"/>
      <c r="D31" s="148"/>
      <c r="E31" s="148"/>
      <c r="F31" s="148"/>
      <c r="G31" s="148"/>
      <c r="H31" s="148"/>
      <c r="I31" s="148"/>
      <c r="J31" s="148"/>
      <c r="K31" s="670"/>
    </row>
    <row r="32" spans="1:51" s="184" customFormat="1" ht="3.75" customHeight="1" x14ac:dyDescent="0.2">
      <c r="A32" s="183"/>
      <c r="B32" s="151"/>
      <c r="C32" s="151"/>
      <c r="D32" s="151"/>
      <c r="E32" s="151"/>
      <c r="F32" s="151"/>
      <c r="G32" s="151"/>
      <c r="H32" s="151"/>
      <c r="I32" s="151"/>
      <c r="J32" s="151"/>
      <c r="K32" s="671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</row>
    <row r="33" spans="1:51" x14ac:dyDescent="0.2">
      <c r="A33" s="141" t="s">
        <v>151</v>
      </c>
      <c r="B33" s="153" t="s">
        <v>13</v>
      </c>
      <c r="C33" s="153" t="s">
        <v>13</v>
      </c>
      <c r="D33" s="153" t="s">
        <v>13</v>
      </c>
      <c r="E33" s="153" t="s">
        <v>13</v>
      </c>
      <c r="F33" s="153" t="s">
        <v>13</v>
      </c>
      <c r="G33" s="153" t="s">
        <v>13</v>
      </c>
      <c r="H33" s="153">
        <v>234.02367782589999</v>
      </c>
      <c r="I33" s="142">
        <v>234.02367782589999</v>
      </c>
      <c r="J33" s="153">
        <v>234.02367782592773</v>
      </c>
      <c r="K33" s="153">
        <v>2.5972870886325836</v>
      </c>
    </row>
    <row r="34" spans="1:51" x14ac:dyDescent="0.2">
      <c r="A34" s="141" t="s">
        <v>88</v>
      </c>
      <c r="B34" s="153" t="s">
        <v>13</v>
      </c>
      <c r="C34" s="153" t="s">
        <v>13</v>
      </c>
      <c r="D34" s="153" t="s">
        <v>13</v>
      </c>
      <c r="E34" s="153" t="s">
        <v>13</v>
      </c>
      <c r="F34" s="153" t="s">
        <v>13</v>
      </c>
      <c r="G34" s="153" t="s">
        <v>13</v>
      </c>
      <c r="H34" s="153">
        <v>201.3711929321</v>
      </c>
      <c r="I34" s="142">
        <v>201.3711929321</v>
      </c>
      <c r="J34" s="153">
        <v>201.37119293212891</v>
      </c>
      <c r="K34" s="153">
        <v>3.3536355495452881</v>
      </c>
    </row>
    <row r="35" spans="1:51" x14ac:dyDescent="0.2">
      <c r="A35" s="141" t="s">
        <v>159</v>
      </c>
      <c r="B35" s="153" t="s">
        <v>13</v>
      </c>
      <c r="C35" s="153" t="s">
        <v>13</v>
      </c>
      <c r="D35" s="153" t="s">
        <v>13</v>
      </c>
      <c r="E35" s="153" t="s">
        <v>13</v>
      </c>
      <c r="F35" s="153" t="s">
        <v>13</v>
      </c>
      <c r="G35" s="153" t="s">
        <v>13</v>
      </c>
      <c r="H35" s="153">
        <v>109.3644790649</v>
      </c>
      <c r="I35" s="142">
        <v>109.3644790649</v>
      </c>
      <c r="J35" s="153">
        <v>109.36447906494141</v>
      </c>
      <c r="K35" s="153" t="s">
        <v>13</v>
      </c>
    </row>
    <row r="36" spans="1:51" s="181" customFormat="1" ht="3.75" customHeight="1" x14ac:dyDescent="0.2">
      <c r="A36" s="143"/>
      <c r="B36" s="144"/>
      <c r="C36" s="144"/>
      <c r="D36" s="144"/>
      <c r="E36" s="144"/>
      <c r="F36" s="144"/>
      <c r="G36" s="144"/>
      <c r="H36" s="144"/>
      <c r="I36" s="145"/>
      <c r="J36" s="144"/>
      <c r="K36" s="144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</row>
    <row r="37" spans="1:51" s="181" customFormat="1" ht="15" customHeight="1" x14ac:dyDescent="0.2">
      <c r="A37" s="463" t="s">
        <v>158</v>
      </c>
      <c r="B37" s="464" t="s">
        <v>13</v>
      </c>
      <c r="C37" s="464" t="s">
        <v>13</v>
      </c>
      <c r="D37" s="464" t="s">
        <v>13</v>
      </c>
      <c r="E37" s="464" t="s">
        <v>13</v>
      </c>
      <c r="F37" s="464" t="s">
        <v>13</v>
      </c>
      <c r="G37" s="464" t="s">
        <v>13</v>
      </c>
      <c r="H37" s="464">
        <v>544.75934982290005</v>
      </c>
      <c r="I37" s="464">
        <v>544.75934982290005</v>
      </c>
      <c r="J37" s="464" t="s">
        <v>13</v>
      </c>
      <c r="K37" s="464">
        <v>5.9509226381778717</v>
      </c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</row>
    <row r="38" spans="1:51" s="181" customFormat="1" ht="6" customHeight="1" x14ac:dyDescent="0.2">
      <c r="A38" s="13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</row>
    <row r="39" spans="1:51" x14ac:dyDescent="0.2">
      <c r="A39" s="104" t="s">
        <v>160</v>
      </c>
    </row>
  </sheetData>
  <mergeCells count="1">
    <mergeCell ref="B3:H3"/>
  </mergeCells>
  <pageMargins left="0.7" right="0.7" top="0.75" bottom="0.75" header="0.3" footer="0.3"/>
  <pageSetup orientation="portrait" horizontalDpi="90" verticalDpi="9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 tint="0.59999389629810485"/>
  </sheetPr>
  <dimension ref="A1:AW32"/>
  <sheetViews>
    <sheetView showGridLines="0" workbookViewId="0">
      <selection activeCell="N1" sqref="N1"/>
    </sheetView>
  </sheetViews>
  <sheetFormatPr defaultRowHeight="12.75" x14ac:dyDescent="0.2"/>
  <cols>
    <col min="1" max="1" width="36.7109375" style="180" customWidth="1"/>
    <col min="2" max="2" width="10.7109375" style="180" bestFit="1" customWidth="1"/>
    <col min="3" max="3" width="9.7109375" style="180" bestFit="1" customWidth="1"/>
    <col min="4" max="6" width="10.140625" style="180" customWidth="1"/>
    <col min="7" max="7" width="8.7109375" style="180" customWidth="1"/>
    <col min="8" max="8" width="9.28515625" style="180" customWidth="1"/>
    <col min="9" max="9" width="13.28515625" style="180" bestFit="1" customWidth="1"/>
    <col min="10" max="10" width="9" style="180" bestFit="1" customWidth="1"/>
    <col min="11" max="11" width="11.28515625" style="180" bestFit="1" customWidth="1"/>
    <col min="12" max="12" width="11.140625" style="180" bestFit="1" customWidth="1"/>
    <col min="13" max="13" width="10" style="180" bestFit="1" customWidth="1"/>
    <col min="14" max="53" width="12.7109375" style="180" customWidth="1"/>
    <col min="54" max="16384" width="9.140625" style="180"/>
  </cols>
  <sheetData>
    <row r="1" spans="1:49" s="173" customFormat="1" ht="15" customHeight="1" x14ac:dyDescent="0.25">
      <c r="A1" s="125" t="s">
        <v>374</v>
      </c>
    </row>
    <row r="2" spans="1:49" s="174" customFormat="1" ht="15" customHeight="1" x14ac:dyDescent="0.25">
      <c r="A2" s="127"/>
    </row>
    <row r="3" spans="1:49" s="174" customFormat="1" ht="15" customHeight="1" x14ac:dyDescent="0.25">
      <c r="A3" s="129"/>
      <c r="B3" s="690" t="s">
        <v>177</v>
      </c>
      <c r="C3" s="690"/>
      <c r="D3" s="690"/>
      <c r="E3" s="690"/>
      <c r="F3" s="690"/>
      <c r="G3" s="690"/>
      <c r="H3" s="690"/>
      <c r="I3" s="690"/>
      <c r="J3" s="690"/>
      <c r="K3" s="175"/>
      <c r="L3" s="175"/>
      <c r="M3" s="176"/>
    </row>
    <row r="4" spans="1:49" s="174" customFormat="1" ht="6" customHeight="1" x14ac:dyDescent="0.25">
      <c r="A4" s="131"/>
      <c r="B4" s="177"/>
      <c r="C4" s="177"/>
      <c r="D4" s="177"/>
      <c r="E4" s="177"/>
      <c r="F4" s="177"/>
      <c r="G4" s="177"/>
      <c r="H4" s="177"/>
      <c r="I4" s="177"/>
      <c r="J4" s="177"/>
      <c r="K4" s="178"/>
      <c r="L4" s="178"/>
      <c r="M4" s="179"/>
    </row>
    <row r="5" spans="1:49" s="22" customFormat="1" ht="40.5" customHeight="1" thickBot="1" x14ac:dyDescent="0.25">
      <c r="A5" s="461" t="s">
        <v>178</v>
      </c>
      <c r="B5" s="462" t="s">
        <v>192</v>
      </c>
      <c r="C5" s="462" t="s">
        <v>180</v>
      </c>
      <c r="D5" s="462" t="s">
        <v>364</v>
      </c>
      <c r="E5" s="462" t="s">
        <v>415</v>
      </c>
      <c r="F5" s="462" t="s">
        <v>365</v>
      </c>
      <c r="G5" s="462" t="s">
        <v>424</v>
      </c>
      <c r="H5" s="462" t="s">
        <v>440</v>
      </c>
      <c r="I5" s="462" t="s">
        <v>181</v>
      </c>
      <c r="J5" s="462" t="s">
        <v>441</v>
      </c>
      <c r="K5" s="462" t="s">
        <v>182</v>
      </c>
      <c r="L5" s="462" t="s">
        <v>183</v>
      </c>
      <c r="M5" s="462" t="s">
        <v>184</v>
      </c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 t="s">
        <v>197</v>
      </c>
      <c r="AW5" s="3"/>
    </row>
    <row r="6" spans="1:49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8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3"/>
    </row>
    <row r="7" spans="1:49" s="158" customFormat="1" ht="19.5" customHeight="1" x14ac:dyDescent="0.3">
      <c r="A7" s="580" t="s">
        <v>39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40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3"/>
    </row>
    <row r="8" spans="1:49" s="157" customFormat="1" ht="3.75" customHeight="1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8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</row>
    <row r="9" spans="1:49" x14ac:dyDescent="0.2">
      <c r="A9" s="141" t="s">
        <v>56</v>
      </c>
      <c r="B9" s="153" t="s">
        <v>13</v>
      </c>
      <c r="C9" s="153" t="s">
        <v>13</v>
      </c>
      <c r="D9" s="153">
        <v>177.61418151859999</v>
      </c>
      <c r="E9" s="153" t="s">
        <v>13</v>
      </c>
      <c r="F9" s="153" t="s">
        <v>13</v>
      </c>
      <c r="G9" s="153" t="s">
        <v>13</v>
      </c>
      <c r="H9" s="153" t="s">
        <v>13</v>
      </c>
      <c r="I9" s="153" t="s">
        <v>13</v>
      </c>
      <c r="J9" s="153" t="s">
        <v>13</v>
      </c>
      <c r="K9" s="142">
        <v>177.61418151859999</v>
      </c>
      <c r="L9" s="153">
        <v>177.61418151855469</v>
      </c>
      <c r="M9" s="153">
        <v>22.201772689819336</v>
      </c>
    </row>
    <row r="10" spans="1:49" x14ac:dyDescent="0.2">
      <c r="A10" s="141" t="s">
        <v>63</v>
      </c>
      <c r="B10" s="153" t="s">
        <v>13</v>
      </c>
      <c r="C10" s="153" t="s">
        <v>13</v>
      </c>
      <c r="D10" s="153">
        <v>177.61418151859999</v>
      </c>
      <c r="E10" s="153" t="s">
        <v>13</v>
      </c>
      <c r="F10" s="153" t="s">
        <v>13</v>
      </c>
      <c r="G10" s="153" t="s">
        <v>13</v>
      </c>
      <c r="H10" s="153" t="s">
        <v>13</v>
      </c>
      <c r="I10" s="153" t="s">
        <v>13</v>
      </c>
      <c r="J10" s="153" t="s">
        <v>13</v>
      </c>
      <c r="K10" s="142">
        <v>177.61418151859999</v>
      </c>
      <c r="L10" s="153">
        <v>177.61418151855469</v>
      </c>
      <c r="M10" s="153">
        <v>20.869667053222656</v>
      </c>
    </row>
    <row r="11" spans="1:49" x14ac:dyDescent="0.2">
      <c r="A11" s="141" t="s">
        <v>65</v>
      </c>
      <c r="B11" s="153" t="s">
        <v>13</v>
      </c>
      <c r="C11" s="153" t="s">
        <v>13</v>
      </c>
      <c r="D11" s="153" t="s">
        <v>13</v>
      </c>
      <c r="E11" s="153">
        <v>133.11917114260001</v>
      </c>
      <c r="F11" s="153" t="s">
        <v>13</v>
      </c>
      <c r="G11" s="153" t="s">
        <v>13</v>
      </c>
      <c r="H11" s="153" t="s">
        <v>13</v>
      </c>
      <c r="I11" s="153" t="s">
        <v>13</v>
      </c>
      <c r="J11" s="153" t="s">
        <v>13</v>
      </c>
      <c r="K11" s="142">
        <v>133.11917114260001</v>
      </c>
      <c r="L11" s="153">
        <v>133.11917114257813</v>
      </c>
      <c r="M11" s="153">
        <v>23.056922912597656</v>
      </c>
    </row>
    <row r="12" spans="1:49" x14ac:dyDescent="0.2">
      <c r="A12" s="141" t="s">
        <v>73</v>
      </c>
      <c r="B12" s="153" t="s">
        <v>13</v>
      </c>
      <c r="C12" s="153" t="s">
        <v>13</v>
      </c>
      <c r="D12" s="153" t="s">
        <v>13</v>
      </c>
      <c r="E12" s="153">
        <v>96.151672363299994</v>
      </c>
      <c r="F12" s="153" t="s">
        <v>13</v>
      </c>
      <c r="G12" s="153" t="s">
        <v>13</v>
      </c>
      <c r="H12" s="153" t="s">
        <v>13</v>
      </c>
      <c r="I12" s="153" t="s">
        <v>13</v>
      </c>
      <c r="J12" s="153" t="s">
        <v>13</v>
      </c>
      <c r="K12" s="142">
        <v>96.151672363299994</v>
      </c>
      <c r="L12" s="153">
        <v>96.15167236328125</v>
      </c>
      <c r="M12" s="153">
        <v>10.817063331604004</v>
      </c>
    </row>
    <row r="13" spans="1:49" x14ac:dyDescent="0.2">
      <c r="A13" s="141" t="s">
        <v>77</v>
      </c>
      <c r="B13" s="153" t="s">
        <v>13</v>
      </c>
      <c r="C13" s="153" t="s">
        <v>13</v>
      </c>
      <c r="D13" s="153" t="s">
        <v>13</v>
      </c>
      <c r="E13" s="153">
        <v>123.7325668335</v>
      </c>
      <c r="F13" s="153" t="s">
        <v>13</v>
      </c>
      <c r="G13" s="153" t="s">
        <v>13</v>
      </c>
      <c r="H13" s="153" t="s">
        <v>13</v>
      </c>
      <c r="I13" s="153" t="s">
        <v>13</v>
      </c>
      <c r="J13" s="153" t="s">
        <v>13</v>
      </c>
      <c r="K13" s="142">
        <v>123.7325668335</v>
      </c>
      <c r="L13" s="153">
        <v>123.73256683349609</v>
      </c>
      <c r="M13" s="153">
        <v>24.746511459350586</v>
      </c>
    </row>
    <row r="14" spans="1:49" x14ac:dyDescent="0.2">
      <c r="A14" s="141" t="s">
        <v>85</v>
      </c>
      <c r="B14" s="153" t="s">
        <v>13</v>
      </c>
      <c r="C14" s="153" t="s">
        <v>13</v>
      </c>
      <c r="D14" s="153" t="s">
        <v>13</v>
      </c>
      <c r="E14" s="153">
        <v>47.786369323700001</v>
      </c>
      <c r="F14" s="153" t="s">
        <v>13</v>
      </c>
      <c r="G14" s="153" t="s">
        <v>13</v>
      </c>
      <c r="H14" s="153" t="s">
        <v>13</v>
      </c>
      <c r="I14" s="153" t="s">
        <v>13</v>
      </c>
      <c r="J14" s="153" t="s">
        <v>13</v>
      </c>
      <c r="K14" s="142">
        <v>47.786369323700001</v>
      </c>
      <c r="L14" s="153">
        <v>47.786369323730469</v>
      </c>
      <c r="M14" s="153">
        <v>3.4406187534332275</v>
      </c>
    </row>
    <row r="15" spans="1:49" x14ac:dyDescent="0.2">
      <c r="A15" s="141" t="s">
        <v>88</v>
      </c>
      <c r="B15" s="153" t="s">
        <v>13</v>
      </c>
      <c r="C15" s="153" t="s">
        <v>13</v>
      </c>
      <c r="D15" s="153">
        <v>177.61418151859999</v>
      </c>
      <c r="E15" s="153">
        <v>271.2719116211</v>
      </c>
      <c r="F15" s="153" t="s">
        <v>13</v>
      </c>
      <c r="G15" s="153" t="s">
        <v>13</v>
      </c>
      <c r="H15" s="153" t="s">
        <v>13</v>
      </c>
      <c r="I15" s="153" t="s">
        <v>13</v>
      </c>
      <c r="J15" s="153" t="s">
        <v>13</v>
      </c>
      <c r="K15" s="142">
        <v>448.88609313960001</v>
      </c>
      <c r="L15" s="153">
        <v>448.88609313964844</v>
      </c>
      <c r="M15" s="153">
        <v>46.568474292755127</v>
      </c>
    </row>
    <row r="16" spans="1:49" x14ac:dyDescent="0.2">
      <c r="A16" s="141" t="s">
        <v>91</v>
      </c>
      <c r="B16" s="153" t="s">
        <v>13</v>
      </c>
      <c r="C16" s="153" t="s">
        <v>13</v>
      </c>
      <c r="D16" s="153" t="s">
        <v>13</v>
      </c>
      <c r="E16" s="153">
        <v>243.6910171509</v>
      </c>
      <c r="F16" s="153" t="s">
        <v>13</v>
      </c>
      <c r="G16" s="153" t="s">
        <v>13</v>
      </c>
      <c r="H16" s="153" t="s">
        <v>13</v>
      </c>
      <c r="I16" s="153" t="s">
        <v>13</v>
      </c>
      <c r="J16" s="153" t="s">
        <v>13</v>
      </c>
      <c r="K16" s="142">
        <v>243.6910171509</v>
      </c>
      <c r="L16" s="153">
        <v>243.69101715087891</v>
      </c>
      <c r="M16" s="153">
        <v>45.870925903320313</v>
      </c>
    </row>
    <row r="17" spans="1:49" x14ac:dyDescent="0.2">
      <c r="A17" s="141" t="s">
        <v>94</v>
      </c>
      <c r="B17" s="153" t="s">
        <v>13</v>
      </c>
      <c r="C17" s="153" t="s">
        <v>13</v>
      </c>
      <c r="D17" s="153" t="s">
        <v>13</v>
      </c>
      <c r="E17" s="153">
        <v>123.7325668335</v>
      </c>
      <c r="F17" s="153" t="s">
        <v>13</v>
      </c>
      <c r="G17" s="153" t="s">
        <v>13</v>
      </c>
      <c r="H17" s="153" t="s">
        <v>13</v>
      </c>
      <c r="I17" s="153" t="s">
        <v>13</v>
      </c>
      <c r="J17" s="153" t="s">
        <v>13</v>
      </c>
      <c r="K17" s="142">
        <v>123.7325668335</v>
      </c>
      <c r="L17" s="153">
        <v>123.73256683349609</v>
      </c>
      <c r="M17" s="153">
        <v>30.933141708374023</v>
      </c>
    </row>
    <row r="18" spans="1:49" s="181" customFormat="1" ht="3.75" customHeight="1" x14ac:dyDescent="0.2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5"/>
      <c r="L18" s="144"/>
      <c r="M18" s="144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</row>
    <row r="19" spans="1:49" s="181" customFormat="1" ht="15" customHeight="1" x14ac:dyDescent="0.2">
      <c r="A19" s="463" t="s">
        <v>97</v>
      </c>
      <c r="B19" s="464" t="s">
        <v>13</v>
      </c>
      <c r="C19" s="464" t="s">
        <v>13</v>
      </c>
      <c r="D19" s="464">
        <v>532.84254455580003</v>
      </c>
      <c r="E19" s="464">
        <v>1039.4852752685999</v>
      </c>
      <c r="F19" s="464" t="s">
        <v>13</v>
      </c>
      <c r="G19" s="464" t="s">
        <v>13</v>
      </c>
      <c r="H19" s="464" t="s">
        <v>13</v>
      </c>
      <c r="I19" s="464" t="s">
        <v>13</v>
      </c>
      <c r="J19" s="464" t="s">
        <v>13</v>
      </c>
      <c r="K19" s="464">
        <v>1572.3278198242999</v>
      </c>
      <c r="L19" s="464" t="s">
        <v>13</v>
      </c>
      <c r="M19" s="464">
        <v>228.50509810447693</v>
      </c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</row>
    <row r="20" spans="1:49" s="181" customFormat="1" ht="6" customHeight="1" x14ac:dyDescent="0.2">
      <c r="A20" s="143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7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</row>
    <row r="21" spans="1:49" s="182" customFormat="1" ht="19.5" customHeight="1" x14ac:dyDescent="0.3">
      <c r="A21" s="580" t="s">
        <v>185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9"/>
    </row>
    <row r="22" spans="1:49" s="184" customFormat="1" ht="3.75" customHeight="1" x14ac:dyDescent="0.2">
      <c r="A22" s="183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</row>
    <row r="23" spans="1:49" x14ac:dyDescent="0.2">
      <c r="A23" s="141" t="s">
        <v>341</v>
      </c>
      <c r="B23" s="153" t="s">
        <v>13</v>
      </c>
      <c r="C23" s="153" t="s">
        <v>13</v>
      </c>
      <c r="D23" s="153" t="s">
        <v>13</v>
      </c>
      <c r="E23" s="153" t="s">
        <v>13</v>
      </c>
      <c r="F23" s="153">
        <v>96.151672363299994</v>
      </c>
      <c r="G23" s="153" t="s">
        <v>13</v>
      </c>
      <c r="H23" s="153" t="s">
        <v>13</v>
      </c>
      <c r="I23" s="153" t="s">
        <v>13</v>
      </c>
      <c r="J23" s="153" t="s">
        <v>13</v>
      </c>
      <c r="K23" s="142">
        <v>96.151672363299994</v>
      </c>
      <c r="L23" s="153">
        <v>96.15167236328125</v>
      </c>
      <c r="M23" s="153">
        <v>59.837108612060547</v>
      </c>
    </row>
    <row r="24" spans="1:49" x14ac:dyDescent="0.2">
      <c r="A24" s="141" t="s">
        <v>342</v>
      </c>
      <c r="B24" s="153" t="s">
        <v>13</v>
      </c>
      <c r="C24" s="153" t="s">
        <v>13</v>
      </c>
      <c r="D24" s="153" t="s">
        <v>13</v>
      </c>
      <c r="E24" s="153" t="s">
        <v>13</v>
      </c>
      <c r="F24" s="153">
        <v>96.151672363299994</v>
      </c>
      <c r="G24" s="153" t="s">
        <v>13</v>
      </c>
      <c r="H24" s="153" t="s">
        <v>13</v>
      </c>
      <c r="I24" s="153" t="s">
        <v>13</v>
      </c>
      <c r="J24" s="153" t="s">
        <v>13</v>
      </c>
      <c r="K24" s="142">
        <v>96.151672363299994</v>
      </c>
      <c r="L24" s="153">
        <v>96.15167236328125</v>
      </c>
      <c r="M24" s="153">
        <v>173.07301330566406</v>
      </c>
    </row>
    <row r="25" spans="1:49" x14ac:dyDescent="0.2">
      <c r="A25" s="141" t="s">
        <v>100</v>
      </c>
      <c r="B25" s="153" t="s">
        <v>13</v>
      </c>
      <c r="C25" s="153" t="s">
        <v>13</v>
      </c>
      <c r="D25" s="153" t="s">
        <v>13</v>
      </c>
      <c r="E25" s="153" t="s">
        <v>13</v>
      </c>
      <c r="F25" s="153">
        <v>47.786369323700001</v>
      </c>
      <c r="G25" s="153" t="s">
        <v>13</v>
      </c>
      <c r="H25" s="153" t="s">
        <v>13</v>
      </c>
      <c r="I25" s="153" t="s">
        <v>13</v>
      </c>
      <c r="J25" s="153" t="s">
        <v>13</v>
      </c>
      <c r="K25" s="142">
        <v>47.786369323700001</v>
      </c>
      <c r="L25" s="153">
        <v>47.786369323730469</v>
      </c>
      <c r="M25" s="153">
        <v>5.6770205497741699</v>
      </c>
    </row>
    <row r="26" spans="1:49" x14ac:dyDescent="0.2">
      <c r="A26" s="141" t="s">
        <v>106</v>
      </c>
      <c r="B26" s="153" t="s">
        <v>13</v>
      </c>
      <c r="C26" s="153" t="s">
        <v>13</v>
      </c>
      <c r="D26" s="153" t="s">
        <v>13</v>
      </c>
      <c r="E26" s="153" t="s">
        <v>13</v>
      </c>
      <c r="F26" s="153">
        <v>256.85173797610003</v>
      </c>
      <c r="G26" s="153" t="s">
        <v>13</v>
      </c>
      <c r="H26" s="153" t="s">
        <v>13</v>
      </c>
      <c r="I26" s="153">
        <v>249.6137313843</v>
      </c>
      <c r="J26" s="153" t="s">
        <v>13</v>
      </c>
      <c r="K26" s="142">
        <v>506.46546936039999</v>
      </c>
      <c r="L26" s="153">
        <v>506.46546936035156</v>
      </c>
      <c r="M26" s="153">
        <v>552.11851119995117</v>
      </c>
    </row>
    <row r="27" spans="1:49" x14ac:dyDescent="0.2">
      <c r="A27" s="141" t="s">
        <v>116</v>
      </c>
      <c r="B27" s="153" t="s">
        <v>13</v>
      </c>
      <c r="C27" s="153">
        <v>334.94653320309999</v>
      </c>
      <c r="D27" s="153" t="s">
        <v>13</v>
      </c>
      <c r="E27" s="153" t="s">
        <v>13</v>
      </c>
      <c r="F27" s="153">
        <v>219.47783660889999</v>
      </c>
      <c r="G27" s="153" t="s">
        <v>13</v>
      </c>
      <c r="H27" s="153">
        <v>123.7325668335</v>
      </c>
      <c r="I27" s="153" t="s">
        <v>13</v>
      </c>
      <c r="J27" s="153" t="s">
        <v>13</v>
      </c>
      <c r="K27" s="142">
        <v>678.15693664549997</v>
      </c>
      <c r="L27" s="153">
        <v>678.15693664550781</v>
      </c>
      <c r="M27" s="153">
        <v>756.46563720703125</v>
      </c>
    </row>
    <row r="28" spans="1:49" x14ac:dyDescent="0.2">
      <c r="A28" s="141" t="s">
        <v>344</v>
      </c>
      <c r="B28" s="153">
        <v>71.999549865700004</v>
      </c>
      <c r="C28" s="153" t="s">
        <v>13</v>
      </c>
      <c r="D28" s="153" t="s">
        <v>13</v>
      </c>
      <c r="E28" s="153" t="s">
        <v>13</v>
      </c>
      <c r="F28" s="153" t="s">
        <v>13</v>
      </c>
      <c r="G28" s="153" t="s">
        <v>13</v>
      </c>
      <c r="H28" s="153" t="s">
        <v>13</v>
      </c>
      <c r="I28" s="153" t="s">
        <v>13</v>
      </c>
      <c r="J28" s="153" t="s">
        <v>13</v>
      </c>
      <c r="K28" s="142">
        <v>71.999549865700004</v>
      </c>
      <c r="L28" s="153">
        <v>71.999549865722656</v>
      </c>
      <c r="M28" s="153">
        <v>1.6703895330429077</v>
      </c>
    </row>
    <row r="29" spans="1:49" x14ac:dyDescent="0.2">
      <c r="A29" s="141" t="s">
        <v>129</v>
      </c>
      <c r="B29" s="153" t="s">
        <v>13</v>
      </c>
      <c r="C29" s="153" t="s">
        <v>13</v>
      </c>
      <c r="D29" s="153" t="s">
        <v>13</v>
      </c>
      <c r="E29" s="153" t="s">
        <v>13</v>
      </c>
      <c r="F29" s="153">
        <v>47.786369323700001</v>
      </c>
      <c r="G29" s="153" t="s">
        <v>13</v>
      </c>
      <c r="H29" s="153" t="s">
        <v>13</v>
      </c>
      <c r="I29" s="153" t="s">
        <v>13</v>
      </c>
      <c r="J29" s="153">
        <v>177.61418151859999</v>
      </c>
      <c r="K29" s="142">
        <v>225.40055084229999</v>
      </c>
      <c r="L29" s="153">
        <v>225.40055084228516</v>
      </c>
      <c r="M29" s="153">
        <v>24.929372787475586</v>
      </c>
    </row>
    <row r="30" spans="1:49" x14ac:dyDescent="0.2">
      <c r="A30" s="141" t="s">
        <v>130</v>
      </c>
      <c r="B30" s="153" t="s">
        <v>13</v>
      </c>
      <c r="C30" s="153" t="s">
        <v>13</v>
      </c>
      <c r="D30" s="153" t="s">
        <v>13</v>
      </c>
      <c r="E30" s="153" t="s">
        <v>13</v>
      </c>
      <c r="F30" s="153">
        <v>75.539794921899997</v>
      </c>
      <c r="G30" s="153">
        <v>71.999549865700004</v>
      </c>
      <c r="H30" s="153" t="s">
        <v>13</v>
      </c>
      <c r="I30" s="153" t="s">
        <v>13</v>
      </c>
      <c r="J30" s="153" t="s">
        <v>13</v>
      </c>
      <c r="K30" s="142">
        <v>147.53934478759999</v>
      </c>
      <c r="L30" s="153">
        <v>147.53934478759766</v>
      </c>
      <c r="M30" s="153">
        <v>99.901927947998047</v>
      </c>
    </row>
    <row r="31" spans="1:49" s="181" customFormat="1" ht="3.75" customHeight="1" x14ac:dyDescent="0.2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5"/>
      <c r="L31" s="144"/>
      <c r="M31" s="144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</row>
    <row r="32" spans="1:49" s="181" customFormat="1" ht="15" customHeight="1" x14ac:dyDescent="0.2">
      <c r="A32" s="463" t="s">
        <v>134</v>
      </c>
      <c r="B32" s="464">
        <v>71.999549865700004</v>
      </c>
      <c r="C32" s="464">
        <v>334.94653320309999</v>
      </c>
      <c r="D32" s="464" t="s">
        <v>13</v>
      </c>
      <c r="E32" s="464" t="s">
        <v>13</v>
      </c>
      <c r="F32" s="464">
        <v>839.74545288090007</v>
      </c>
      <c r="G32" s="464">
        <v>71.999549865700004</v>
      </c>
      <c r="H32" s="464">
        <v>123.7325668335</v>
      </c>
      <c r="I32" s="464">
        <v>249.6137313843</v>
      </c>
      <c r="J32" s="464">
        <v>177.61418151859999</v>
      </c>
      <c r="K32" s="464">
        <v>1869.6515655517999</v>
      </c>
      <c r="L32" s="464" t="s">
        <v>13</v>
      </c>
      <c r="M32" s="464">
        <v>1673.6729811429977</v>
      </c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</row>
  </sheetData>
  <mergeCells count="1">
    <mergeCell ref="B3:J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 tint="0.59999389629810485"/>
  </sheetPr>
  <dimension ref="A1:AR27"/>
  <sheetViews>
    <sheetView showGridLines="0" workbookViewId="0">
      <selection activeCell="L1" sqref="L1"/>
    </sheetView>
  </sheetViews>
  <sheetFormatPr defaultRowHeight="12.75" x14ac:dyDescent="0.2"/>
  <cols>
    <col min="1" max="1" width="47.42578125" style="180" customWidth="1"/>
    <col min="2" max="2" width="8" style="180" bestFit="1" customWidth="1"/>
    <col min="3" max="3" width="9.140625" style="180" customWidth="1"/>
    <col min="4" max="4" width="9.28515625" style="180" bestFit="1" customWidth="1"/>
    <col min="5" max="5" width="9.42578125" style="180" bestFit="1" customWidth="1"/>
    <col min="6" max="7" width="9.42578125" style="180" customWidth="1"/>
    <col min="8" max="8" width="10.7109375" style="180" customWidth="1"/>
    <col min="9" max="9" width="11.28515625" style="180" bestFit="1" customWidth="1"/>
    <col min="10" max="10" width="11.140625" style="180" bestFit="1" customWidth="1"/>
    <col min="11" max="11" width="10" style="180" bestFit="1" customWidth="1"/>
    <col min="12" max="48" width="12.7109375" style="180" customWidth="1"/>
    <col min="49" max="16384" width="9.140625" style="180"/>
  </cols>
  <sheetData>
    <row r="1" spans="1:44" s="173" customFormat="1" ht="15" customHeight="1" x14ac:dyDescent="0.25">
      <c r="A1" s="125" t="s">
        <v>502</v>
      </c>
    </row>
    <row r="2" spans="1:44" s="174" customFormat="1" ht="15" customHeight="1" x14ac:dyDescent="0.25">
      <c r="A2" s="127"/>
    </row>
    <row r="3" spans="1:44" s="174" customFormat="1" ht="15" customHeight="1" x14ac:dyDescent="0.25">
      <c r="A3" s="129"/>
      <c r="B3" s="690" t="s">
        <v>177</v>
      </c>
      <c r="C3" s="690"/>
      <c r="D3" s="690"/>
      <c r="E3" s="690"/>
      <c r="F3" s="690"/>
      <c r="G3" s="690"/>
      <c r="H3" s="690"/>
      <c r="I3" s="175"/>
      <c r="J3" s="175"/>
      <c r="K3" s="176"/>
    </row>
    <row r="4" spans="1:44" s="174" customFormat="1" ht="6" customHeight="1" x14ac:dyDescent="0.25">
      <c r="A4" s="131"/>
      <c r="B4" s="177"/>
      <c r="C4" s="177"/>
      <c r="D4" s="177"/>
      <c r="E4" s="177"/>
      <c r="F4" s="177"/>
      <c r="G4" s="177"/>
      <c r="H4" s="177"/>
      <c r="I4" s="178"/>
      <c r="J4" s="178"/>
      <c r="K4" s="179"/>
    </row>
    <row r="5" spans="1:44" s="22" customFormat="1" ht="40.5" customHeight="1" thickBot="1" x14ac:dyDescent="0.25">
      <c r="A5" s="461" t="s">
        <v>178</v>
      </c>
      <c r="B5" s="462" t="s">
        <v>198</v>
      </c>
      <c r="C5" s="462" t="s">
        <v>423</v>
      </c>
      <c r="D5" s="462" t="s">
        <v>419</v>
      </c>
      <c r="E5" s="462" t="s">
        <v>442</v>
      </c>
      <c r="F5" s="462" t="s">
        <v>443</v>
      </c>
      <c r="G5" s="462" t="s">
        <v>194</v>
      </c>
      <c r="H5" s="462" t="s">
        <v>428</v>
      </c>
      <c r="I5" s="462" t="s">
        <v>182</v>
      </c>
      <c r="J5" s="462" t="s">
        <v>183</v>
      </c>
      <c r="K5" s="462" t="s">
        <v>184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 t="s">
        <v>197</v>
      </c>
      <c r="AR5" s="3"/>
    </row>
    <row r="6" spans="1:44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8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3"/>
    </row>
    <row r="7" spans="1:44" s="182" customFormat="1" ht="19.5" customHeight="1" x14ac:dyDescent="0.3">
      <c r="A7" s="580" t="s">
        <v>187</v>
      </c>
      <c r="B7" s="148"/>
      <c r="C7" s="148"/>
      <c r="D7" s="148"/>
      <c r="E7" s="148"/>
      <c r="F7" s="148"/>
      <c r="G7" s="148"/>
      <c r="H7" s="148"/>
      <c r="I7" s="148"/>
      <c r="J7" s="148"/>
      <c r="K7" s="149"/>
    </row>
    <row r="8" spans="1:44" s="184" customFormat="1" ht="3.75" customHeight="1" x14ac:dyDescent="0.2">
      <c r="A8" s="183"/>
      <c r="B8" s="151"/>
      <c r="C8" s="151"/>
      <c r="D8" s="151"/>
      <c r="E8" s="151"/>
      <c r="F8" s="151"/>
      <c r="G8" s="151"/>
      <c r="H8" s="151"/>
      <c r="I8" s="151"/>
      <c r="J8" s="151"/>
      <c r="K8" s="15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</row>
    <row r="9" spans="1:44" x14ac:dyDescent="0.2">
      <c r="A9" s="141" t="s">
        <v>143</v>
      </c>
      <c r="B9" s="153" t="s">
        <v>13</v>
      </c>
      <c r="C9" s="153" t="s">
        <v>13</v>
      </c>
      <c r="D9" s="153">
        <v>199.2723617554</v>
      </c>
      <c r="E9" s="153" t="s">
        <v>13</v>
      </c>
      <c r="F9" s="153" t="s">
        <v>13</v>
      </c>
      <c r="G9" s="153" t="s">
        <v>13</v>
      </c>
      <c r="H9" s="153" t="s">
        <v>13</v>
      </c>
      <c r="I9" s="142">
        <v>199.2723617554</v>
      </c>
      <c r="J9" s="153">
        <v>199.27236175537109</v>
      </c>
      <c r="K9" s="153">
        <v>66.955511093139648</v>
      </c>
    </row>
    <row r="10" spans="1:44" x14ac:dyDescent="0.2">
      <c r="A10" s="141" t="s">
        <v>349</v>
      </c>
      <c r="B10" s="153" t="s">
        <v>13</v>
      </c>
      <c r="C10" s="153" t="s">
        <v>13</v>
      </c>
      <c r="D10" s="153">
        <v>85.332801818799993</v>
      </c>
      <c r="E10" s="153" t="s">
        <v>13</v>
      </c>
      <c r="F10" s="153" t="s">
        <v>13</v>
      </c>
      <c r="G10" s="153" t="s">
        <v>13</v>
      </c>
      <c r="H10" s="153" t="s">
        <v>13</v>
      </c>
      <c r="I10" s="142">
        <v>85.332801818799993</v>
      </c>
      <c r="J10" s="153">
        <v>85.332801818847656</v>
      </c>
      <c r="K10" s="153">
        <v>35.199779510498047</v>
      </c>
    </row>
    <row r="11" spans="1:44" s="181" customFormat="1" ht="3.75" customHeight="1" x14ac:dyDescent="0.2">
      <c r="A11" s="143"/>
      <c r="B11" s="144"/>
      <c r="C11" s="144"/>
      <c r="D11" s="144"/>
      <c r="E11" s="144"/>
      <c r="F11" s="144"/>
      <c r="G11" s="144"/>
      <c r="H11" s="144"/>
      <c r="I11" s="145"/>
      <c r="J11" s="144"/>
      <c r="K11" s="144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</row>
    <row r="12" spans="1:44" s="181" customFormat="1" ht="15" customHeight="1" x14ac:dyDescent="0.2">
      <c r="A12" s="463" t="s">
        <v>147</v>
      </c>
      <c r="B12" s="464" t="s">
        <v>13</v>
      </c>
      <c r="C12" s="464" t="s">
        <v>13</v>
      </c>
      <c r="D12" s="464">
        <v>284.60516357419999</v>
      </c>
      <c r="E12" s="464" t="s">
        <v>13</v>
      </c>
      <c r="F12" s="464" t="s">
        <v>13</v>
      </c>
      <c r="G12" s="464" t="s">
        <v>13</v>
      </c>
      <c r="H12" s="464" t="s">
        <v>13</v>
      </c>
      <c r="I12" s="464">
        <v>284.60516357419999</v>
      </c>
      <c r="J12" s="464" t="s">
        <v>13</v>
      </c>
      <c r="K12" s="464">
        <v>102.1552906036377</v>
      </c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81" customFormat="1" ht="6" customHeight="1" x14ac:dyDescent="0.2">
      <c r="A13" s="143"/>
      <c r="B13" s="146"/>
      <c r="C13" s="146"/>
      <c r="D13" s="146"/>
      <c r="E13" s="146"/>
      <c r="F13" s="146"/>
      <c r="G13" s="146"/>
      <c r="H13" s="146"/>
      <c r="I13" s="146"/>
      <c r="J13" s="146"/>
      <c r="K13" s="147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82" customFormat="1" ht="19.5" customHeight="1" x14ac:dyDescent="0.3">
      <c r="A14" s="580" t="s">
        <v>42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9"/>
    </row>
    <row r="15" spans="1:44" s="184" customFormat="1" ht="3.75" customHeight="1" x14ac:dyDescent="0.2">
      <c r="A15" s="183"/>
      <c r="B15" s="151"/>
      <c r="C15" s="151"/>
      <c r="D15" s="151"/>
      <c r="E15" s="151"/>
      <c r="F15" s="151"/>
      <c r="G15" s="151"/>
      <c r="H15" s="151"/>
      <c r="I15" s="151"/>
      <c r="J15" s="151"/>
      <c r="K15" s="15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</row>
    <row r="16" spans="1:44" x14ac:dyDescent="0.2">
      <c r="A16" s="141" t="s">
        <v>139</v>
      </c>
      <c r="B16" s="153" t="s">
        <v>13</v>
      </c>
      <c r="C16" s="153" t="s">
        <v>13</v>
      </c>
      <c r="D16" s="153" t="s">
        <v>13</v>
      </c>
      <c r="E16" s="153" t="s">
        <v>13</v>
      </c>
      <c r="F16" s="153" t="s">
        <v>13</v>
      </c>
      <c r="G16" s="153">
        <v>123.7325668335</v>
      </c>
      <c r="H16" s="153" t="s">
        <v>13</v>
      </c>
      <c r="I16" s="142">
        <v>123.7325668335</v>
      </c>
      <c r="J16" s="153">
        <v>123.73256683349609</v>
      </c>
      <c r="K16" s="153">
        <v>11.677879333496094</v>
      </c>
    </row>
    <row r="17" spans="1:44" s="181" customFormat="1" ht="3.75" customHeight="1" x14ac:dyDescent="0.2">
      <c r="A17" s="143"/>
      <c r="B17" s="144"/>
      <c r="C17" s="144"/>
      <c r="D17" s="144"/>
      <c r="E17" s="144"/>
      <c r="F17" s="144"/>
      <c r="G17" s="144"/>
      <c r="H17" s="144"/>
      <c r="I17" s="145"/>
      <c r="J17" s="144"/>
      <c r="K17" s="144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81" customFormat="1" ht="15" customHeight="1" x14ac:dyDescent="0.2">
      <c r="A18" s="463" t="s">
        <v>140</v>
      </c>
      <c r="B18" s="464" t="s">
        <v>13</v>
      </c>
      <c r="C18" s="464" t="s">
        <v>13</v>
      </c>
      <c r="D18" s="464" t="s">
        <v>13</v>
      </c>
      <c r="E18" s="464" t="s">
        <v>13</v>
      </c>
      <c r="F18" s="464" t="s">
        <v>13</v>
      </c>
      <c r="G18" s="464">
        <v>123.7325668335</v>
      </c>
      <c r="H18" s="464" t="s">
        <v>13</v>
      </c>
      <c r="I18" s="464">
        <v>123.7325668335</v>
      </c>
      <c r="J18" s="464" t="s">
        <v>13</v>
      </c>
      <c r="K18" s="464">
        <v>11.677879333496094</v>
      </c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81" customFormat="1" ht="6" customHeight="1" x14ac:dyDescent="0.2">
      <c r="A19" s="143"/>
      <c r="B19" s="146"/>
      <c r="C19" s="146"/>
      <c r="D19" s="146"/>
      <c r="E19" s="146"/>
      <c r="F19" s="146"/>
      <c r="G19" s="146"/>
      <c r="H19" s="146"/>
      <c r="I19" s="146"/>
      <c r="J19" s="146"/>
      <c r="K19" s="147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82" customFormat="1" ht="19.5" customHeight="1" x14ac:dyDescent="0.3">
      <c r="A20" s="580" t="s">
        <v>44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9"/>
    </row>
    <row r="21" spans="1:44" s="184" customFormat="1" ht="3.75" customHeight="1" x14ac:dyDescent="0.2">
      <c r="A21" s="183"/>
      <c r="B21" s="151"/>
      <c r="C21" s="151"/>
      <c r="D21" s="151"/>
      <c r="E21" s="151"/>
      <c r="F21" s="151"/>
      <c r="G21" s="151"/>
      <c r="H21" s="151"/>
      <c r="I21" s="151"/>
      <c r="J21" s="151"/>
      <c r="K21" s="15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</row>
    <row r="22" spans="1:44" x14ac:dyDescent="0.2">
      <c r="A22" s="141" t="s">
        <v>350</v>
      </c>
      <c r="B22" s="153" t="s">
        <v>13</v>
      </c>
      <c r="C22" s="153" t="s">
        <v>13</v>
      </c>
      <c r="D22" s="153" t="s">
        <v>13</v>
      </c>
      <c r="E22" s="153" t="s">
        <v>13</v>
      </c>
      <c r="F22" s="153" t="s">
        <v>13</v>
      </c>
      <c r="G22" s="153" t="s">
        <v>13</v>
      </c>
      <c r="H22" s="153">
        <v>170.6656036377</v>
      </c>
      <c r="I22" s="142">
        <v>170.6656036377</v>
      </c>
      <c r="J22" s="153">
        <v>85.332801818847656</v>
      </c>
      <c r="K22" s="153">
        <v>44.799722671508789</v>
      </c>
    </row>
    <row r="23" spans="1:44" x14ac:dyDescent="0.2">
      <c r="A23" s="141" t="s">
        <v>351</v>
      </c>
      <c r="B23" s="153">
        <v>47.786369323700001</v>
      </c>
      <c r="C23" s="153" t="s">
        <v>13</v>
      </c>
      <c r="D23" s="153" t="s">
        <v>13</v>
      </c>
      <c r="E23" s="153">
        <v>96.151672363299994</v>
      </c>
      <c r="F23" s="153" t="s">
        <v>13</v>
      </c>
      <c r="G23" s="153" t="s">
        <v>13</v>
      </c>
      <c r="H23" s="153" t="s">
        <v>13</v>
      </c>
      <c r="I23" s="142">
        <v>143.93804168700001</v>
      </c>
      <c r="J23" s="153">
        <v>143.93804168701172</v>
      </c>
      <c r="K23" s="153">
        <v>62.725440979003906</v>
      </c>
    </row>
    <row r="24" spans="1:44" x14ac:dyDescent="0.2">
      <c r="A24" s="141" t="s">
        <v>352</v>
      </c>
      <c r="B24" s="153" t="s">
        <v>13</v>
      </c>
      <c r="C24" s="153">
        <v>71.999549865700004</v>
      </c>
      <c r="D24" s="153" t="s">
        <v>13</v>
      </c>
      <c r="E24" s="153" t="s">
        <v>13</v>
      </c>
      <c r="F24" s="153" t="s">
        <v>13</v>
      </c>
      <c r="G24" s="153" t="s">
        <v>13</v>
      </c>
      <c r="H24" s="153" t="s">
        <v>13</v>
      </c>
      <c r="I24" s="142">
        <v>71.999549865700004</v>
      </c>
      <c r="J24" s="153">
        <v>71.999549865722656</v>
      </c>
      <c r="K24" s="153">
        <v>71.999549865722656</v>
      </c>
    </row>
    <row r="25" spans="1:44" x14ac:dyDescent="0.2">
      <c r="A25" s="141" t="s">
        <v>149</v>
      </c>
      <c r="B25" s="153">
        <v>47.786369323700001</v>
      </c>
      <c r="C25" s="153" t="s">
        <v>13</v>
      </c>
      <c r="D25" s="153" t="s">
        <v>13</v>
      </c>
      <c r="E25" s="153">
        <v>301.34674835210001</v>
      </c>
      <c r="F25" s="153">
        <v>85.332801818799993</v>
      </c>
      <c r="G25" s="153" t="s">
        <v>13</v>
      </c>
      <c r="H25" s="153" t="s">
        <v>13</v>
      </c>
      <c r="I25" s="142">
        <v>434.46591949459997</v>
      </c>
      <c r="J25" s="153">
        <v>434.46591949462891</v>
      </c>
      <c r="K25" s="153">
        <v>369.2960205078125</v>
      </c>
    </row>
    <row r="26" spans="1:44" s="181" customFormat="1" ht="3.75" customHeight="1" x14ac:dyDescent="0.2">
      <c r="A26" s="143"/>
      <c r="B26" s="144"/>
      <c r="C26" s="144"/>
      <c r="D26" s="144"/>
      <c r="E26" s="144"/>
      <c r="F26" s="144"/>
      <c r="G26" s="144"/>
      <c r="H26" s="144"/>
      <c r="I26" s="145"/>
      <c r="J26" s="144"/>
      <c r="K26" s="144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81" customFormat="1" ht="15" customHeight="1" x14ac:dyDescent="0.2">
      <c r="A27" s="463" t="s">
        <v>439</v>
      </c>
      <c r="B27" s="464">
        <v>95.572738647400001</v>
      </c>
      <c r="C27" s="464">
        <v>71.999549865700004</v>
      </c>
      <c r="D27" s="464" t="s">
        <v>13</v>
      </c>
      <c r="E27" s="464">
        <v>397.49842071540002</v>
      </c>
      <c r="F27" s="464">
        <v>85.332801818799993</v>
      </c>
      <c r="G27" s="464" t="s">
        <v>13</v>
      </c>
      <c r="H27" s="464">
        <v>170.6656036377</v>
      </c>
      <c r="I27" s="464">
        <v>821.06911468499993</v>
      </c>
      <c r="J27" s="464" t="s">
        <v>13</v>
      </c>
      <c r="K27" s="464">
        <v>548.82073402404785</v>
      </c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</sheetData>
  <mergeCells count="1">
    <mergeCell ref="B3:H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9" tint="0.59999389629810485"/>
  </sheetPr>
  <dimension ref="A1:Z31"/>
  <sheetViews>
    <sheetView showGridLines="0" workbookViewId="0">
      <selection activeCell="M1" sqref="M1"/>
    </sheetView>
  </sheetViews>
  <sheetFormatPr defaultRowHeight="12.75" x14ac:dyDescent="0.2"/>
  <cols>
    <col min="1" max="1" width="43.7109375" style="180" customWidth="1"/>
    <col min="2" max="2" width="9.7109375" style="180" bestFit="1" customWidth="1"/>
    <col min="3" max="3" width="8.85546875" style="180" customWidth="1"/>
    <col min="4" max="4" width="7.7109375" style="180" customWidth="1"/>
    <col min="5" max="5" width="10.28515625" style="180" customWidth="1"/>
    <col min="6" max="7" width="9.7109375" style="180" customWidth="1"/>
    <col min="8" max="8" width="9" style="180" customWidth="1"/>
    <col min="9" max="9" width="8.85546875" style="180" customWidth="1"/>
    <col min="10" max="10" width="11.28515625" style="180" bestFit="1" customWidth="1"/>
    <col min="11" max="11" width="11.140625" style="180" bestFit="1" customWidth="1"/>
    <col min="12" max="12" width="10" style="180" bestFit="1" customWidth="1"/>
    <col min="13" max="30" width="12.7109375" style="180" customWidth="1"/>
    <col min="31" max="16384" width="9.140625" style="180"/>
  </cols>
  <sheetData>
    <row r="1" spans="1:26" s="173" customFormat="1" ht="15" customHeight="1" x14ac:dyDescent="0.25">
      <c r="A1" s="125" t="s">
        <v>375</v>
      </c>
    </row>
    <row r="2" spans="1:26" s="174" customFormat="1" ht="15" customHeight="1" x14ac:dyDescent="0.25">
      <c r="A2" s="127"/>
    </row>
    <row r="3" spans="1:26" s="174" customFormat="1" ht="15" customHeight="1" x14ac:dyDescent="0.25">
      <c r="A3" s="129"/>
      <c r="B3" s="690" t="s">
        <v>177</v>
      </c>
      <c r="C3" s="690"/>
      <c r="D3" s="690"/>
      <c r="E3" s="690"/>
      <c r="F3" s="690"/>
      <c r="G3" s="690"/>
      <c r="H3" s="690"/>
      <c r="I3" s="690"/>
      <c r="J3" s="175"/>
      <c r="K3" s="175"/>
      <c r="L3" s="176"/>
    </row>
    <row r="4" spans="1:26" s="174" customFormat="1" ht="6" customHeight="1" x14ac:dyDescent="0.25">
      <c r="A4" s="131"/>
      <c r="B4" s="177"/>
      <c r="C4" s="177"/>
      <c r="D4" s="177"/>
      <c r="E4" s="177"/>
      <c r="F4" s="177"/>
      <c r="G4" s="177"/>
      <c r="H4" s="177"/>
      <c r="I4" s="177"/>
      <c r="J4" s="178"/>
      <c r="K4" s="178"/>
      <c r="L4" s="179"/>
    </row>
    <row r="5" spans="1:26" s="22" customFormat="1" ht="40.5" customHeight="1" thickBot="1" x14ac:dyDescent="0.25">
      <c r="A5" s="461" t="s">
        <v>178</v>
      </c>
      <c r="B5" s="462" t="s">
        <v>444</v>
      </c>
      <c r="C5" s="462" t="s">
        <v>445</v>
      </c>
      <c r="D5" s="462" t="s">
        <v>438</v>
      </c>
      <c r="E5" s="462" t="s">
        <v>446</v>
      </c>
      <c r="F5" s="462" t="s">
        <v>364</v>
      </c>
      <c r="G5" s="462" t="s">
        <v>415</v>
      </c>
      <c r="H5" s="462" t="s">
        <v>447</v>
      </c>
      <c r="I5" s="462" t="s">
        <v>448</v>
      </c>
      <c r="J5" s="462" t="s">
        <v>182</v>
      </c>
      <c r="K5" s="462" t="s">
        <v>183</v>
      </c>
      <c r="L5" s="462" t="s">
        <v>184</v>
      </c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 t="s">
        <v>197</v>
      </c>
      <c r="Z5" s="3"/>
    </row>
    <row r="6" spans="1:26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8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3"/>
    </row>
    <row r="7" spans="1:26" s="158" customFormat="1" ht="19.5" customHeight="1" x14ac:dyDescent="0.3">
      <c r="A7" s="580" t="s">
        <v>39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40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3"/>
    </row>
    <row r="8" spans="1:26" s="157" customFormat="1" ht="3.75" customHeight="1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8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x14ac:dyDescent="0.2">
      <c r="A9" s="141" t="s">
        <v>56</v>
      </c>
      <c r="B9" s="153" t="s">
        <v>13</v>
      </c>
      <c r="C9" s="153" t="s">
        <v>13</v>
      </c>
      <c r="D9" s="153" t="s">
        <v>13</v>
      </c>
      <c r="E9" s="153" t="s">
        <v>13</v>
      </c>
      <c r="F9" s="153">
        <v>65.1593036652</v>
      </c>
      <c r="G9" s="153">
        <v>1622.6439361572</v>
      </c>
      <c r="H9" s="153" t="s">
        <v>13</v>
      </c>
      <c r="I9" s="153" t="s">
        <v>13</v>
      </c>
      <c r="J9" s="142">
        <v>1687.8032398224</v>
      </c>
      <c r="K9" s="153">
        <v>1687.8032398223877</v>
      </c>
      <c r="L9" s="153">
        <v>342.66320705413818</v>
      </c>
    </row>
    <row r="10" spans="1:26" x14ac:dyDescent="0.2">
      <c r="A10" s="141" t="s">
        <v>60</v>
      </c>
      <c r="B10" s="153">
        <v>140.05198669430001</v>
      </c>
      <c r="C10" s="153" t="s">
        <v>13</v>
      </c>
      <c r="D10" s="153" t="s">
        <v>13</v>
      </c>
      <c r="E10" s="153" t="s">
        <v>13</v>
      </c>
      <c r="F10" s="153" t="s">
        <v>13</v>
      </c>
      <c r="G10" s="153" t="s">
        <v>13</v>
      </c>
      <c r="H10" s="153" t="s">
        <v>13</v>
      </c>
      <c r="I10" s="153" t="s">
        <v>13</v>
      </c>
      <c r="J10" s="142">
        <v>140.05198669430001</v>
      </c>
      <c r="K10" s="153">
        <v>140.05198669433594</v>
      </c>
      <c r="L10" s="153">
        <v>25.22923469543457</v>
      </c>
    </row>
    <row r="11" spans="1:26" x14ac:dyDescent="0.2">
      <c r="A11" s="141" t="s">
        <v>62</v>
      </c>
      <c r="B11" s="153">
        <v>193.81840515139999</v>
      </c>
      <c r="C11" s="153" t="s">
        <v>13</v>
      </c>
      <c r="D11" s="153" t="s">
        <v>13</v>
      </c>
      <c r="E11" s="153" t="s">
        <v>13</v>
      </c>
      <c r="F11" s="153">
        <v>498.90325927729998</v>
      </c>
      <c r="G11" s="153">
        <v>925.22319030760002</v>
      </c>
      <c r="H11" s="153">
        <v>205.93324279789999</v>
      </c>
      <c r="I11" s="153" t="s">
        <v>13</v>
      </c>
      <c r="J11" s="142">
        <v>1823.8780975341999</v>
      </c>
      <c r="K11" s="153">
        <v>1581.6051025390625</v>
      </c>
      <c r="L11" s="153">
        <v>283.99492931365967</v>
      </c>
    </row>
    <row r="12" spans="1:26" x14ac:dyDescent="0.2">
      <c r="A12" s="141" t="s">
        <v>63</v>
      </c>
      <c r="B12" s="153">
        <v>193.81840515139999</v>
      </c>
      <c r="C12" s="153" t="s">
        <v>13</v>
      </c>
      <c r="D12" s="153" t="s">
        <v>13</v>
      </c>
      <c r="E12" s="153" t="s">
        <v>13</v>
      </c>
      <c r="F12" s="153">
        <v>1189.4008178710999</v>
      </c>
      <c r="G12" s="153">
        <v>70.157943725600006</v>
      </c>
      <c r="H12" s="153">
        <v>205.93324279789999</v>
      </c>
      <c r="I12" s="153" t="s">
        <v>13</v>
      </c>
      <c r="J12" s="142">
        <v>1659.3104095459</v>
      </c>
      <c r="K12" s="153">
        <v>1165.9499969482422</v>
      </c>
      <c r="L12" s="153">
        <v>433.85211086273193</v>
      </c>
    </row>
    <row r="13" spans="1:26" x14ac:dyDescent="0.2">
      <c r="A13" s="141" t="s">
        <v>64</v>
      </c>
      <c r="B13" s="153" t="s">
        <v>13</v>
      </c>
      <c r="C13" s="153" t="s">
        <v>13</v>
      </c>
      <c r="D13" s="153" t="s">
        <v>13</v>
      </c>
      <c r="E13" s="153" t="s">
        <v>13</v>
      </c>
      <c r="F13" s="153" t="s">
        <v>13</v>
      </c>
      <c r="G13" s="153">
        <v>756.66352462769999</v>
      </c>
      <c r="H13" s="153" t="s">
        <v>13</v>
      </c>
      <c r="I13" s="153" t="s">
        <v>13</v>
      </c>
      <c r="J13" s="142">
        <v>756.66352462769999</v>
      </c>
      <c r="K13" s="153">
        <v>756.66352462768555</v>
      </c>
      <c r="L13" s="153">
        <v>425.69110488891602</v>
      </c>
    </row>
    <row r="14" spans="1:26" x14ac:dyDescent="0.2">
      <c r="A14" s="141" t="s">
        <v>335</v>
      </c>
      <c r="B14" s="153" t="s">
        <v>13</v>
      </c>
      <c r="C14" s="153" t="s">
        <v>13</v>
      </c>
      <c r="D14" s="153" t="s">
        <v>13</v>
      </c>
      <c r="E14" s="153" t="s">
        <v>13</v>
      </c>
      <c r="F14" s="153">
        <v>308.20874023440001</v>
      </c>
      <c r="G14" s="153">
        <v>152.06420898440001</v>
      </c>
      <c r="H14" s="153" t="s">
        <v>13</v>
      </c>
      <c r="I14" s="153" t="s">
        <v>13</v>
      </c>
      <c r="J14" s="142">
        <v>460.27294921880002</v>
      </c>
      <c r="K14" s="153">
        <v>384.2408447265625</v>
      </c>
      <c r="L14" s="153">
        <v>131.17779159545898</v>
      </c>
    </row>
    <row r="15" spans="1:26" x14ac:dyDescent="0.2">
      <c r="A15" s="141" t="s">
        <v>67</v>
      </c>
      <c r="B15" s="153" t="s">
        <v>13</v>
      </c>
      <c r="C15" s="153" t="s">
        <v>13</v>
      </c>
      <c r="D15" s="153" t="s">
        <v>13</v>
      </c>
      <c r="E15" s="153">
        <v>266.50030517580001</v>
      </c>
      <c r="F15" s="153" t="s">
        <v>13</v>
      </c>
      <c r="G15" s="153">
        <v>491.23307418820002</v>
      </c>
      <c r="H15" s="153" t="s">
        <v>13</v>
      </c>
      <c r="I15" s="153" t="s">
        <v>13</v>
      </c>
      <c r="J15" s="142">
        <v>757.73337936400003</v>
      </c>
      <c r="K15" s="153">
        <v>757.73337936401367</v>
      </c>
      <c r="L15" s="153">
        <v>205.36079788208008</v>
      </c>
    </row>
    <row r="16" spans="1:26" x14ac:dyDescent="0.2">
      <c r="A16" s="141" t="s">
        <v>74</v>
      </c>
      <c r="B16" s="153" t="s">
        <v>13</v>
      </c>
      <c r="C16" s="153" t="s">
        <v>13</v>
      </c>
      <c r="D16" s="153" t="s">
        <v>13</v>
      </c>
      <c r="E16" s="153" t="s">
        <v>13</v>
      </c>
      <c r="F16" s="153" t="s">
        <v>13</v>
      </c>
      <c r="G16" s="153">
        <v>807.57159423830001</v>
      </c>
      <c r="H16" s="153" t="s">
        <v>13</v>
      </c>
      <c r="I16" s="153" t="s">
        <v>13</v>
      </c>
      <c r="J16" s="142">
        <v>807.57159423830001</v>
      </c>
      <c r="K16" s="153">
        <v>807.57159423828125</v>
      </c>
      <c r="L16" s="153">
        <v>75.7098388671875</v>
      </c>
    </row>
    <row r="17" spans="1:12" x14ac:dyDescent="0.2">
      <c r="A17" s="141" t="s">
        <v>337</v>
      </c>
      <c r="B17" s="153" t="s">
        <v>13</v>
      </c>
      <c r="C17" s="153" t="s">
        <v>13</v>
      </c>
      <c r="D17" s="153" t="s">
        <v>13</v>
      </c>
      <c r="E17" s="153" t="s">
        <v>13</v>
      </c>
      <c r="F17" s="153">
        <v>233.86108398440001</v>
      </c>
      <c r="G17" s="153">
        <v>47.894237518300002</v>
      </c>
      <c r="H17" s="153" t="s">
        <v>13</v>
      </c>
      <c r="I17" s="153" t="s">
        <v>13</v>
      </c>
      <c r="J17" s="142">
        <v>281.75532150269999</v>
      </c>
      <c r="K17" s="153">
        <v>281.75532150268555</v>
      </c>
      <c r="L17" s="153">
        <v>17.609707593917847</v>
      </c>
    </row>
    <row r="18" spans="1:12" x14ac:dyDescent="0.2">
      <c r="A18" s="141" t="s">
        <v>338</v>
      </c>
      <c r="B18" s="153">
        <v>193.81840515139999</v>
      </c>
      <c r="C18" s="153" t="s">
        <v>13</v>
      </c>
      <c r="D18" s="153" t="s">
        <v>13</v>
      </c>
      <c r="E18" s="153" t="s">
        <v>13</v>
      </c>
      <c r="F18" s="153" t="s">
        <v>13</v>
      </c>
      <c r="G18" s="153" t="s">
        <v>13</v>
      </c>
      <c r="H18" s="153" t="s">
        <v>13</v>
      </c>
      <c r="I18" s="153" t="s">
        <v>13</v>
      </c>
      <c r="J18" s="142">
        <v>193.81840515139999</v>
      </c>
      <c r="K18" s="153">
        <v>193.81840515136719</v>
      </c>
      <c r="L18" s="153">
        <v>34.887313842773438</v>
      </c>
    </row>
    <row r="19" spans="1:12" x14ac:dyDescent="0.2">
      <c r="A19" s="141" t="s">
        <v>80</v>
      </c>
      <c r="B19" s="153" t="s">
        <v>13</v>
      </c>
      <c r="C19" s="153" t="s">
        <v>13</v>
      </c>
      <c r="D19" s="153" t="s">
        <v>13</v>
      </c>
      <c r="E19" s="153" t="s">
        <v>13</v>
      </c>
      <c r="F19" s="153">
        <v>670.7732601166</v>
      </c>
      <c r="G19" s="153">
        <v>2798.2948455811002</v>
      </c>
      <c r="H19" s="153" t="s">
        <v>13</v>
      </c>
      <c r="I19" s="153" t="s">
        <v>13</v>
      </c>
      <c r="J19" s="142">
        <v>3469.0681056976</v>
      </c>
      <c r="K19" s="153">
        <v>2136.3079891204834</v>
      </c>
      <c r="L19" s="153">
        <v>275.8686603307724</v>
      </c>
    </row>
    <row r="20" spans="1:12" x14ac:dyDescent="0.2">
      <c r="A20" s="141" t="s">
        <v>81</v>
      </c>
      <c r="B20" s="153">
        <v>140.05198669430001</v>
      </c>
      <c r="C20" s="153" t="s">
        <v>13</v>
      </c>
      <c r="D20" s="153" t="s">
        <v>13</v>
      </c>
      <c r="E20" s="153" t="s">
        <v>13</v>
      </c>
      <c r="F20" s="153">
        <v>283.80962753300003</v>
      </c>
      <c r="G20" s="153">
        <v>1392.753074646</v>
      </c>
      <c r="H20" s="153" t="s">
        <v>13</v>
      </c>
      <c r="I20" s="153" t="s">
        <v>13</v>
      </c>
      <c r="J20" s="142">
        <v>1816.6146888733001</v>
      </c>
      <c r="K20" s="153">
        <v>1437.8017425537109</v>
      </c>
      <c r="L20" s="153">
        <v>319.03896141052246</v>
      </c>
    </row>
    <row r="21" spans="1:12" x14ac:dyDescent="0.2">
      <c r="A21" s="141" t="s">
        <v>82</v>
      </c>
      <c r="B21" s="153" t="s">
        <v>13</v>
      </c>
      <c r="C21" s="153" t="s">
        <v>13</v>
      </c>
      <c r="D21" s="153" t="s">
        <v>13</v>
      </c>
      <c r="E21" s="153" t="s">
        <v>13</v>
      </c>
      <c r="F21" s="153">
        <v>2173.9828472137001</v>
      </c>
      <c r="G21" s="153">
        <v>5466.9236602783003</v>
      </c>
      <c r="H21" s="153" t="s">
        <v>13</v>
      </c>
      <c r="I21" s="153" t="s">
        <v>13</v>
      </c>
      <c r="J21" s="142">
        <v>7640.9065074921</v>
      </c>
      <c r="K21" s="153">
        <v>5037.2734699249268</v>
      </c>
      <c r="L21" s="153">
        <v>4405.6561241149902</v>
      </c>
    </row>
    <row r="22" spans="1:12" x14ac:dyDescent="0.2">
      <c r="A22" s="141" t="s">
        <v>176</v>
      </c>
      <c r="B22" s="153" t="s">
        <v>13</v>
      </c>
      <c r="C22" s="153" t="s">
        <v>13</v>
      </c>
      <c r="D22" s="153" t="s">
        <v>13</v>
      </c>
      <c r="E22" s="153" t="s">
        <v>13</v>
      </c>
      <c r="F22" s="153">
        <v>327.78125</v>
      </c>
      <c r="G22" s="153">
        <v>507.70344543459998</v>
      </c>
      <c r="H22" s="153" t="s">
        <v>13</v>
      </c>
      <c r="I22" s="153" t="s">
        <v>13</v>
      </c>
      <c r="J22" s="142">
        <v>835.48469543459998</v>
      </c>
      <c r="K22" s="153">
        <v>835.48469543457031</v>
      </c>
      <c r="L22" s="153">
        <v>93.051403045654297</v>
      </c>
    </row>
    <row r="23" spans="1:12" x14ac:dyDescent="0.2">
      <c r="A23" s="141" t="s">
        <v>88</v>
      </c>
      <c r="B23" s="153" t="s">
        <v>13</v>
      </c>
      <c r="C23" s="153" t="s">
        <v>13</v>
      </c>
      <c r="D23" s="153" t="s">
        <v>13</v>
      </c>
      <c r="E23" s="153" t="s">
        <v>13</v>
      </c>
      <c r="F23" s="153">
        <v>314.23114776609998</v>
      </c>
      <c r="G23" s="153">
        <v>3487.8355789184998</v>
      </c>
      <c r="H23" s="153" t="s">
        <v>13</v>
      </c>
      <c r="I23" s="153" t="s">
        <v>13</v>
      </c>
      <c r="J23" s="142">
        <v>3802.0667266845999</v>
      </c>
      <c r="K23" s="153">
        <v>2501.2434329986572</v>
      </c>
      <c r="L23" s="153">
        <v>512.17446231842041</v>
      </c>
    </row>
    <row r="24" spans="1:12" x14ac:dyDescent="0.2">
      <c r="A24" s="141" t="s">
        <v>89</v>
      </c>
      <c r="B24" s="153" t="s">
        <v>13</v>
      </c>
      <c r="C24" s="153" t="s">
        <v>13</v>
      </c>
      <c r="D24" s="153" t="s">
        <v>13</v>
      </c>
      <c r="E24" s="153" t="s">
        <v>13</v>
      </c>
      <c r="F24" s="153" t="s">
        <v>13</v>
      </c>
      <c r="G24" s="153">
        <v>47.894237518300002</v>
      </c>
      <c r="H24" s="153" t="s">
        <v>13</v>
      </c>
      <c r="I24" s="153" t="s">
        <v>13</v>
      </c>
      <c r="J24" s="142">
        <v>47.894237518300002</v>
      </c>
      <c r="K24" s="153">
        <v>47.894237518310547</v>
      </c>
      <c r="L24" s="153">
        <v>13.769593238830566</v>
      </c>
    </row>
    <row r="25" spans="1:12" x14ac:dyDescent="0.2">
      <c r="A25" s="141" t="s">
        <v>91</v>
      </c>
      <c r="B25" s="153" t="s">
        <v>13</v>
      </c>
      <c r="C25" s="153">
        <v>327.78125</v>
      </c>
      <c r="D25" s="153">
        <v>84.796745300300003</v>
      </c>
      <c r="E25" s="153" t="s">
        <v>13</v>
      </c>
      <c r="F25" s="153">
        <v>869.85107421880002</v>
      </c>
      <c r="G25" s="153">
        <v>1704.0098075866999</v>
      </c>
      <c r="H25" s="153">
        <v>121.1364974976</v>
      </c>
      <c r="I25" s="153" t="s">
        <v>13</v>
      </c>
      <c r="J25" s="142">
        <v>3107.5753746033001</v>
      </c>
      <c r="K25" s="153">
        <v>2779.7941246032715</v>
      </c>
      <c r="L25" s="153">
        <v>662.88616561889648</v>
      </c>
    </row>
    <row r="26" spans="1:12" x14ac:dyDescent="0.2">
      <c r="A26" s="141" t="s">
        <v>92</v>
      </c>
      <c r="B26" s="153" t="s">
        <v>13</v>
      </c>
      <c r="C26" s="153" t="s">
        <v>13</v>
      </c>
      <c r="D26" s="153" t="s">
        <v>13</v>
      </c>
      <c r="E26" s="153" t="s">
        <v>13</v>
      </c>
      <c r="F26" s="153" t="s">
        <v>13</v>
      </c>
      <c r="G26" s="153">
        <v>251.2978668213</v>
      </c>
      <c r="H26" s="153" t="s">
        <v>13</v>
      </c>
      <c r="I26" s="153" t="s">
        <v>13</v>
      </c>
      <c r="J26" s="142">
        <v>251.2978668213</v>
      </c>
      <c r="K26" s="153">
        <v>125.64893341064453</v>
      </c>
      <c r="L26" s="153">
        <v>56.177640914916992</v>
      </c>
    </row>
    <row r="27" spans="1:12" x14ac:dyDescent="0.2">
      <c r="A27" s="141" t="s">
        <v>93</v>
      </c>
      <c r="B27" s="153" t="s">
        <v>13</v>
      </c>
      <c r="C27" s="153" t="s">
        <v>13</v>
      </c>
      <c r="D27" s="153" t="s">
        <v>13</v>
      </c>
      <c r="E27" s="153" t="s">
        <v>13</v>
      </c>
      <c r="F27" s="153">
        <v>91.730087280299998</v>
      </c>
      <c r="G27" s="153">
        <v>183.7943344116</v>
      </c>
      <c r="H27" s="153" t="s">
        <v>13</v>
      </c>
      <c r="I27" s="153" t="s">
        <v>13</v>
      </c>
      <c r="J27" s="142">
        <v>275.52442169189999</v>
      </c>
      <c r="K27" s="153">
        <v>275.52442169189453</v>
      </c>
      <c r="L27" s="153">
        <v>32.343871593475342</v>
      </c>
    </row>
    <row r="28" spans="1:12" x14ac:dyDescent="0.2">
      <c r="A28" s="141" t="s">
        <v>94</v>
      </c>
      <c r="B28" s="153">
        <v>193.81840515139999</v>
      </c>
      <c r="C28" s="153" t="s">
        <v>13</v>
      </c>
      <c r="D28" s="153" t="s">
        <v>13</v>
      </c>
      <c r="E28" s="153" t="s">
        <v>13</v>
      </c>
      <c r="F28" s="153">
        <v>15.210760116599999</v>
      </c>
      <c r="G28" s="153">
        <v>1618.1916427612</v>
      </c>
      <c r="H28" s="153" t="s">
        <v>13</v>
      </c>
      <c r="I28" s="153">
        <v>205.93324279789999</v>
      </c>
      <c r="J28" s="142">
        <v>2033.154050827</v>
      </c>
      <c r="K28" s="153">
        <v>1827.2208080291748</v>
      </c>
      <c r="L28" s="153">
        <v>245.23769092559814</v>
      </c>
    </row>
    <row r="29" spans="1:12" x14ac:dyDescent="0.2">
      <c r="A29" s="141" t="s">
        <v>96</v>
      </c>
      <c r="B29" s="153" t="s">
        <v>13</v>
      </c>
      <c r="C29" s="153" t="s">
        <v>13</v>
      </c>
      <c r="D29" s="153" t="s">
        <v>13</v>
      </c>
      <c r="E29" s="153" t="s">
        <v>13</v>
      </c>
      <c r="F29" s="153" t="s">
        <v>13</v>
      </c>
      <c r="G29" s="153" t="s">
        <v>13</v>
      </c>
      <c r="H29" s="153">
        <v>266.50030517580001</v>
      </c>
      <c r="I29" s="153" t="s">
        <v>13</v>
      </c>
      <c r="J29" s="142">
        <v>266.50030517580001</v>
      </c>
      <c r="K29" s="153">
        <v>266.50030517578125</v>
      </c>
      <c r="L29" s="153">
        <v>133.25015258789063</v>
      </c>
    </row>
    <row r="30" spans="1:12" ht="3.75" customHeight="1" x14ac:dyDescent="0.2"/>
    <row r="31" spans="1:12" x14ac:dyDescent="0.2">
      <c r="A31" s="454" t="s">
        <v>97</v>
      </c>
      <c r="B31" s="611">
        <v>1055.3775939942</v>
      </c>
      <c r="C31" s="611">
        <v>327.78125</v>
      </c>
      <c r="D31" s="611">
        <v>84.796745300300003</v>
      </c>
      <c r="E31" s="611">
        <v>266.50030517580001</v>
      </c>
      <c r="F31" s="611">
        <v>7042.9032592774993</v>
      </c>
      <c r="G31" s="611">
        <v>22332.150203704899</v>
      </c>
      <c r="H31" s="611">
        <v>799.50328826919997</v>
      </c>
      <c r="I31" s="611">
        <v>205.93324279789999</v>
      </c>
      <c r="J31" s="611">
        <v>32114.945888519498</v>
      </c>
      <c r="K31" s="611" t="s">
        <v>13</v>
      </c>
      <c r="L31" s="611">
        <v>8725.6307626962662</v>
      </c>
    </row>
  </sheetData>
  <mergeCells count="1">
    <mergeCell ref="B3:I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9" tint="0.59999389629810485"/>
  </sheetPr>
  <dimension ref="A1:N32"/>
  <sheetViews>
    <sheetView showGridLines="0" workbookViewId="0">
      <selection activeCell="O1" sqref="O1"/>
    </sheetView>
  </sheetViews>
  <sheetFormatPr defaultRowHeight="12.75" x14ac:dyDescent="0.2"/>
  <cols>
    <col min="1" max="1" width="54.140625" style="180" customWidth="1"/>
    <col min="2" max="2" width="9.85546875" style="180" customWidth="1"/>
    <col min="3" max="3" width="11.140625" style="180" customWidth="1"/>
    <col min="4" max="4" width="10.28515625" style="180" customWidth="1"/>
    <col min="5" max="5" width="10.140625" style="180" customWidth="1"/>
    <col min="6" max="6" width="9.42578125" style="180" customWidth="1"/>
    <col min="7" max="8" width="8.7109375" style="180" customWidth="1"/>
    <col min="9" max="9" width="13.140625" style="180" customWidth="1"/>
    <col min="10" max="10" width="9.140625" style="180" customWidth="1"/>
    <col min="11" max="11" width="7.5703125" style="180" customWidth="1"/>
    <col min="12" max="12" width="11.28515625" style="180" bestFit="1" customWidth="1"/>
    <col min="13" max="13" width="11.140625" style="180" bestFit="1" customWidth="1"/>
    <col min="14" max="14" width="10" style="180" bestFit="1" customWidth="1"/>
    <col min="15" max="16384" width="9.140625" style="180"/>
  </cols>
  <sheetData>
    <row r="1" spans="1:14" s="173" customFormat="1" ht="15" customHeight="1" x14ac:dyDescent="0.25">
      <c r="A1" s="125" t="s">
        <v>503</v>
      </c>
    </row>
    <row r="2" spans="1:14" s="174" customFormat="1" ht="15" customHeight="1" x14ac:dyDescent="0.25">
      <c r="A2" s="127"/>
    </row>
    <row r="3" spans="1:14" s="174" customFormat="1" ht="15" customHeight="1" x14ac:dyDescent="0.25">
      <c r="A3" s="129"/>
      <c r="B3" s="690" t="s">
        <v>177</v>
      </c>
      <c r="C3" s="690"/>
      <c r="D3" s="690"/>
      <c r="E3" s="690"/>
      <c r="F3" s="690"/>
      <c r="G3" s="690"/>
      <c r="H3" s="690"/>
      <c r="I3" s="690"/>
      <c r="J3" s="690"/>
      <c r="K3" s="690"/>
      <c r="L3" s="175"/>
      <c r="M3" s="175"/>
      <c r="N3" s="176"/>
    </row>
    <row r="4" spans="1:14" s="174" customFormat="1" ht="6" customHeight="1" x14ac:dyDescent="0.25">
      <c r="A4" s="131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178"/>
      <c r="N4" s="179"/>
    </row>
    <row r="5" spans="1:14" s="155" customFormat="1" ht="40.5" customHeight="1" thickBot="1" x14ac:dyDescent="0.25">
      <c r="A5" s="461" t="s">
        <v>178</v>
      </c>
      <c r="B5" s="462" t="s">
        <v>191</v>
      </c>
      <c r="C5" s="462" t="s">
        <v>192</v>
      </c>
      <c r="D5" s="462" t="s">
        <v>422</v>
      </c>
      <c r="E5" s="462" t="s">
        <v>180</v>
      </c>
      <c r="F5" s="462" t="s">
        <v>365</v>
      </c>
      <c r="G5" s="462" t="s">
        <v>424</v>
      </c>
      <c r="H5" s="462" t="s">
        <v>435</v>
      </c>
      <c r="I5" s="462" t="s">
        <v>181</v>
      </c>
      <c r="J5" s="462" t="s">
        <v>427</v>
      </c>
      <c r="K5" s="462" t="s">
        <v>429</v>
      </c>
      <c r="L5" s="462" t="s">
        <v>182</v>
      </c>
      <c r="M5" s="462" t="s">
        <v>183</v>
      </c>
      <c r="N5" s="462" t="s">
        <v>184</v>
      </c>
    </row>
    <row r="6" spans="1:14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8"/>
    </row>
    <row r="7" spans="1:14" s="182" customFormat="1" ht="19.5" customHeight="1" x14ac:dyDescent="0.3">
      <c r="A7" s="580" t="s">
        <v>185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</row>
    <row r="8" spans="1:14" s="184" customFormat="1" ht="3.75" customHeight="1" x14ac:dyDescent="0.2">
      <c r="A8" s="183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2"/>
    </row>
    <row r="9" spans="1:14" x14ac:dyDescent="0.2">
      <c r="A9" s="141" t="s">
        <v>98</v>
      </c>
      <c r="B9" s="153" t="s">
        <v>13</v>
      </c>
      <c r="C9" s="153" t="s">
        <v>13</v>
      </c>
      <c r="D9" s="153" t="s">
        <v>13</v>
      </c>
      <c r="E9" s="153" t="s">
        <v>13</v>
      </c>
      <c r="F9" s="153">
        <v>448.20623779300001</v>
      </c>
      <c r="G9" s="153" t="s">
        <v>13</v>
      </c>
      <c r="H9" s="153" t="s">
        <v>13</v>
      </c>
      <c r="I9" s="153" t="s">
        <v>13</v>
      </c>
      <c r="J9" s="153" t="s">
        <v>13</v>
      </c>
      <c r="K9" s="153" t="s">
        <v>13</v>
      </c>
      <c r="L9" s="142">
        <v>448.20623779300001</v>
      </c>
      <c r="M9" s="153">
        <v>448.20623779296875</v>
      </c>
      <c r="N9" s="153">
        <v>20.169280529022217</v>
      </c>
    </row>
    <row r="10" spans="1:14" x14ac:dyDescent="0.2">
      <c r="A10" s="141" t="s">
        <v>102</v>
      </c>
      <c r="B10" s="153" t="s">
        <v>13</v>
      </c>
      <c r="C10" s="153" t="s">
        <v>13</v>
      </c>
      <c r="D10" s="153" t="s">
        <v>13</v>
      </c>
      <c r="E10" s="153" t="s">
        <v>13</v>
      </c>
      <c r="F10" s="153">
        <v>128.24626159670001</v>
      </c>
      <c r="G10" s="153" t="s">
        <v>13</v>
      </c>
      <c r="H10" s="153" t="s">
        <v>13</v>
      </c>
      <c r="I10" s="153" t="s">
        <v>13</v>
      </c>
      <c r="J10" s="153" t="s">
        <v>13</v>
      </c>
      <c r="K10" s="153" t="s">
        <v>13</v>
      </c>
      <c r="L10" s="142">
        <v>128.24626159670001</v>
      </c>
      <c r="M10" s="153">
        <v>128.24626159667969</v>
      </c>
      <c r="N10" s="153">
        <v>52.63226318359375</v>
      </c>
    </row>
    <row r="11" spans="1:14" x14ac:dyDescent="0.2">
      <c r="A11" s="141" t="s">
        <v>103</v>
      </c>
      <c r="B11" s="153" t="s">
        <v>13</v>
      </c>
      <c r="C11" s="153" t="s">
        <v>13</v>
      </c>
      <c r="D11" s="153" t="s">
        <v>13</v>
      </c>
      <c r="E11" s="153" t="s">
        <v>13</v>
      </c>
      <c r="F11" s="153">
        <v>311.87058639529999</v>
      </c>
      <c r="G11" s="153" t="s">
        <v>13</v>
      </c>
      <c r="H11" s="153" t="s">
        <v>13</v>
      </c>
      <c r="I11" s="153">
        <v>421.87220001219998</v>
      </c>
      <c r="J11" s="153" t="s">
        <v>13</v>
      </c>
      <c r="K11" s="153" t="s">
        <v>13</v>
      </c>
      <c r="L11" s="142">
        <v>733.74278640750003</v>
      </c>
      <c r="M11" s="153">
        <v>733.7427864074707</v>
      </c>
      <c r="N11" s="153">
        <v>50.500399351119995</v>
      </c>
    </row>
    <row r="12" spans="1:14" x14ac:dyDescent="0.2">
      <c r="A12" s="141" t="s">
        <v>104</v>
      </c>
      <c r="B12" s="153" t="s">
        <v>13</v>
      </c>
      <c r="C12" s="153">
        <v>266.50030517580001</v>
      </c>
      <c r="D12" s="153" t="s">
        <v>13</v>
      </c>
      <c r="E12" s="153" t="s">
        <v>13</v>
      </c>
      <c r="F12" s="153">
        <v>628.77403640750003</v>
      </c>
      <c r="G12" s="153">
        <v>47.894237518300002</v>
      </c>
      <c r="H12" s="153" t="s">
        <v>13</v>
      </c>
      <c r="I12" s="153">
        <v>807.57159423830001</v>
      </c>
      <c r="J12" s="153" t="s">
        <v>13</v>
      </c>
      <c r="K12" s="153" t="s">
        <v>13</v>
      </c>
      <c r="L12" s="142">
        <v>1750.7401733398001</v>
      </c>
      <c r="M12" s="153">
        <v>1750.7401733398438</v>
      </c>
      <c r="N12" s="153">
        <v>290.58499717712402</v>
      </c>
    </row>
    <row r="13" spans="1:14" x14ac:dyDescent="0.2">
      <c r="A13" s="141" t="s">
        <v>343</v>
      </c>
      <c r="B13" s="153" t="s">
        <v>13</v>
      </c>
      <c r="C13" s="153" t="s">
        <v>13</v>
      </c>
      <c r="D13" s="153" t="s">
        <v>13</v>
      </c>
      <c r="E13" s="153" t="s">
        <v>13</v>
      </c>
      <c r="F13" s="153">
        <v>157.47744750979999</v>
      </c>
      <c r="G13" s="153" t="s">
        <v>13</v>
      </c>
      <c r="H13" s="153" t="s">
        <v>13</v>
      </c>
      <c r="I13" s="153" t="s">
        <v>13</v>
      </c>
      <c r="J13" s="153" t="s">
        <v>13</v>
      </c>
      <c r="K13" s="153" t="s">
        <v>13</v>
      </c>
      <c r="L13" s="142">
        <v>157.47744750979999</v>
      </c>
      <c r="M13" s="153">
        <v>157.47744750976563</v>
      </c>
      <c r="N13" s="153">
        <v>31.495489120483398</v>
      </c>
    </row>
    <row r="14" spans="1:14" x14ac:dyDescent="0.2">
      <c r="A14" s="141" t="s">
        <v>105</v>
      </c>
      <c r="B14" s="153" t="s">
        <v>13</v>
      </c>
      <c r="C14" s="153" t="s">
        <v>13</v>
      </c>
      <c r="D14" s="153" t="s">
        <v>13</v>
      </c>
      <c r="E14" s="153" t="s">
        <v>13</v>
      </c>
      <c r="F14" s="153">
        <v>991.79465675350002</v>
      </c>
      <c r="G14" s="153">
        <v>358.15728378300003</v>
      </c>
      <c r="H14" s="153">
        <v>242.27299499509999</v>
      </c>
      <c r="I14" s="153" t="s">
        <v>13</v>
      </c>
      <c r="J14" s="153" t="s">
        <v>13</v>
      </c>
      <c r="K14" s="153" t="s">
        <v>13</v>
      </c>
      <c r="L14" s="142">
        <v>1592.2249355316001</v>
      </c>
      <c r="M14" s="153">
        <v>1592.2249355316162</v>
      </c>
      <c r="N14" s="153">
        <v>92.750279128551483</v>
      </c>
    </row>
    <row r="15" spans="1:14" x14ac:dyDescent="0.2">
      <c r="A15" s="141" t="s">
        <v>108</v>
      </c>
      <c r="B15" s="153" t="s">
        <v>13</v>
      </c>
      <c r="C15" s="153" t="s">
        <v>13</v>
      </c>
      <c r="D15" s="153" t="s">
        <v>13</v>
      </c>
      <c r="E15" s="153" t="s">
        <v>13</v>
      </c>
      <c r="F15" s="153">
        <v>201.0658416748</v>
      </c>
      <c r="G15" s="153" t="s">
        <v>13</v>
      </c>
      <c r="H15" s="153" t="s">
        <v>13</v>
      </c>
      <c r="I15" s="153" t="s">
        <v>13</v>
      </c>
      <c r="J15" s="153" t="s">
        <v>13</v>
      </c>
      <c r="K15" s="153" t="s">
        <v>13</v>
      </c>
      <c r="L15" s="142">
        <v>201.0658416748</v>
      </c>
      <c r="M15" s="153">
        <v>201.06584167480469</v>
      </c>
      <c r="N15" s="153">
        <v>30.913877487182617</v>
      </c>
    </row>
    <row r="16" spans="1:14" x14ac:dyDescent="0.2">
      <c r="A16" s="141" t="s">
        <v>109</v>
      </c>
      <c r="B16" s="153" t="s">
        <v>13</v>
      </c>
      <c r="C16" s="153" t="s">
        <v>13</v>
      </c>
      <c r="D16" s="153">
        <v>280.63366699220001</v>
      </c>
      <c r="E16" s="153" t="s">
        <v>13</v>
      </c>
      <c r="F16" s="153">
        <v>2184.9352359772001</v>
      </c>
      <c r="G16" s="153" t="s">
        <v>13</v>
      </c>
      <c r="H16" s="153" t="s">
        <v>13</v>
      </c>
      <c r="I16" s="153" t="s">
        <v>13</v>
      </c>
      <c r="J16" s="153" t="s">
        <v>13</v>
      </c>
      <c r="K16" s="153" t="s">
        <v>13</v>
      </c>
      <c r="L16" s="142">
        <v>2465.5689029693999</v>
      </c>
      <c r="M16" s="153">
        <v>2465.5689029693604</v>
      </c>
      <c r="N16" s="153">
        <v>18.153657041490078</v>
      </c>
    </row>
    <row r="17" spans="1:14" x14ac:dyDescent="0.2">
      <c r="A17" s="141" t="s">
        <v>110</v>
      </c>
      <c r="B17" s="153" t="s">
        <v>13</v>
      </c>
      <c r="C17" s="153">
        <v>337.0314025879</v>
      </c>
      <c r="D17" s="153" t="s">
        <v>13</v>
      </c>
      <c r="E17" s="153" t="s">
        <v>13</v>
      </c>
      <c r="F17" s="153">
        <v>193.81840515139999</v>
      </c>
      <c r="G17" s="153" t="s">
        <v>13</v>
      </c>
      <c r="H17" s="153" t="s">
        <v>13</v>
      </c>
      <c r="I17" s="153" t="s">
        <v>13</v>
      </c>
      <c r="J17" s="153" t="s">
        <v>13</v>
      </c>
      <c r="K17" s="153" t="s">
        <v>13</v>
      </c>
      <c r="L17" s="142">
        <v>530.84980773929999</v>
      </c>
      <c r="M17" s="153">
        <v>530.84980773925781</v>
      </c>
      <c r="N17" s="153">
        <v>11.957395553588867</v>
      </c>
    </row>
    <row r="18" spans="1:14" x14ac:dyDescent="0.2">
      <c r="A18" s="141" t="s">
        <v>111</v>
      </c>
      <c r="B18" s="153">
        <v>337.0314025879</v>
      </c>
      <c r="C18" s="153" t="s">
        <v>13</v>
      </c>
      <c r="D18" s="153" t="s">
        <v>13</v>
      </c>
      <c r="E18" s="153" t="s">
        <v>13</v>
      </c>
      <c r="F18" s="153">
        <v>687.17881774900002</v>
      </c>
      <c r="G18" s="153">
        <v>296.22326660160002</v>
      </c>
      <c r="H18" s="153" t="s">
        <v>13</v>
      </c>
      <c r="I18" s="153">
        <v>933.22052764889997</v>
      </c>
      <c r="J18" s="153" t="s">
        <v>13</v>
      </c>
      <c r="K18" s="153" t="s">
        <v>13</v>
      </c>
      <c r="L18" s="142">
        <v>2253.6540145874001</v>
      </c>
      <c r="M18" s="153">
        <v>2253.6540145874023</v>
      </c>
      <c r="N18" s="153">
        <v>2669.4006118774414</v>
      </c>
    </row>
    <row r="19" spans="1:14" x14ac:dyDescent="0.2">
      <c r="A19" s="141" t="s">
        <v>113</v>
      </c>
      <c r="B19" s="153" t="s">
        <v>13</v>
      </c>
      <c r="C19" s="153" t="s">
        <v>13</v>
      </c>
      <c r="D19" s="153">
        <v>296.22326660160002</v>
      </c>
      <c r="E19" s="153" t="s">
        <v>13</v>
      </c>
      <c r="F19" s="153">
        <v>341.11782836909998</v>
      </c>
      <c r="G19" s="153" t="s">
        <v>13</v>
      </c>
      <c r="H19" s="153" t="s">
        <v>13</v>
      </c>
      <c r="I19" s="153" t="s">
        <v>13</v>
      </c>
      <c r="J19" s="153" t="s">
        <v>13</v>
      </c>
      <c r="K19" s="153" t="s">
        <v>13</v>
      </c>
      <c r="L19" s="142">
        <v>637.34109497070006</v>
      </c>
      <c r="M19" s="153">
        <v>637.34109497070313</v>
      </c>
      <c r="N19" s="153">
        <v>103.80325889587402</v>
      </c>
    </row>
    <row r="20" spans="1:14" x14ac:dyDescent="0.2">
      <c r="A20" s="141" t="s">
        <v>114</v>
      </c>
      <c r="B20" s="153" t="s">
        <v>13</v>
      </c>
      <c r="C20" s="153" t="s">
        <v>13</v>
      </c>
      <c r="D20" s="153">
        <v>49.9485435486</v>
      </c>
      <c r="E20" s="153" t="s">
        <v>13</v>
      </c>
      <c r="F20" s="153" t="s">
        <v>13</v>
      </c>
      <c r="G20" s="153" t="s">
        <v>13</v>
      </c>
      <c r="H20" s="153" t="s">
        <v>13</v>
      </c>
      <c r="I20" s="153" t="s">
        <v>13</v>
      </c>
      <c r="J20" s="153" t="s">
        <v>13</v>
      </c>
      <c r="K20" s="153" t="s">
        <v>13</v>
      </c>
      <c r="L20" s="142">
        <v>49.9485435486</v>
      </c>
      <c r="M20" s="153">
        <v>49.948543548583984</v>
      </c>
      <c r="N20" s="153">
        <v>5.8339896202087402</v>
      </c>
    </row>
    <row r="21" spans="1:14" x14ac:dyDescent="0.2">
      <c r="A21" s="141" t="s">
        <v>116</v>
      </c>
      <c r="B21" s="153" t="s">
        <v>13</v>
      </c>
      <c r="C21" s="153" t="s">
        <v>13</v>
      </c>
      <c r="D21" s="153" t="s">
        <v>13</v>
      </c>
      <c r="E21" s="153">
        <v>331.58217620850002</v>
      </c>
      <c r="F21" s="153">
        <v>201.0658416748</v>
      </c>
      <c r="G21" s="153" t="s">
        <v>13</v>
      </c>
      <c r="H21" s="153" t="s">
        <v>13</v>
      </c>
      <c r="I21" s="153" t="s">
        <v>13</v>
      </c>
      <c r="J21" s="153">
        <v>337.0314025879</v>
      </c>
      <c r="K21" s="153" t="s">
        <v>13</v>
      </c>
      <c r="L21" s="142">
        <v>869.67942047120005</v>
      </c>
      <c r="M21" s="153">
        <v>869.67942047119141</v>
      </c>
      <c r="N21" s="153">
        <v>601.35247802734375</v>
      </c>
    </row>
    <row r="22" spans="1:14" x14ac:dyDescent="0.2">
      <c r="A22" s="141" t="s">
        <v>118</v>
      </c>
      <c r="B22" s="153" t="s">
        <v>13</v>
      </c>
      <c r="C22" s="153" t="s">
        <v>13</v>
      </c>
      <c r="D22" s="153" t="s">
        <v>13</v>
      </c>
      <c r="E22" s="153" t="s">
        <v>13</v>
      </c>
      <c r="F22" s="153">
        <v>602.06353759770002</v>
      </c>
      <c r="G22" s="153" t="s">
        <v>13</v>
      </c>
      <c r="H22" s="153" t="s">
        <v>13</v>
      </c>
      <c r="I22" s="153" t="s">
        <v>13</v>
      </c>
      <c r="J22" s="153" t="s">
        <v>13</v>
      </c>
      <c r="K22" s="153">
        <v>125.64893341059999</v>
      </c>
      <c r="L22" s="142">
        <v>727.71247100829999</v>
      </c>
      <c r="M22" s="153">
        <v>727.71247100830078</v>
      </c>
      <c r="N22" s="153">
        <v>9.2475143671035767</v>
      </c>
    </row>
    <row r="23" spans="1:14" x14ac:dyDescent="0.2">
      <c r="A23" s="141" t="s">
        <v>120</v>
      </c>
      <c r="B23" s="153" t="s">
        <v>13</v>
      </c>
      <c r="C23" s="153" t="s">
        <v>13</v>
      </c>
      <c r="D23" s="153" t="s">
        <v>13</v>
      </c>
      <c r="E23" s="153" t="s">
        <v>13</v>
      </c>
      <c r="F23" s="153">
        <v>284.79153442379999</v>
      </c>
      <c r="G23" s="153" t="s">
        <v>13</v>
      </c>
      <c r="H23" s="153" t="s">
        <v>13</v>
      </c>
      <c r="I23" s="153" t="s">
        <v>13</v>
      </c>
      <c r="J23" s="153" t="s">
        <v>13</v>
      </c>
      <c r="K23" s="153" t="s">
        <v>13</v>
      </c>
      <c r="L23" s="142">
        <v>284.79153442379999</v>
      </c>
      <c r="M23" s="153">
        <v>284.79153442382813</v>
      </c>
      <c r="N23" s="153">
        <v>341.74983978271484</v>
      </c>
    </row>
    <row r="24" spans="1:14" x14ac:dyDescent="0.2">
      <c r="A24" s="141" t="s">
        <v>250</v>
      </c>
      <c r="B24" s="153" t="s">
        <v>13</v>
      </c>
      <c r="C24" s="153" t="s">
        <v>13</v>
      </c>
      <c r="D24" s="153" t="s">
        <v>13</v>
      </c>
      <c r="E24" s="153" t="s">
        <v>13</v>
      </c>
      <c r="F24" s="153">
        <v>197.40727233889999</v>
      </c>
      <c r="G24" s="153" t="s">
        <v>13</v>
      </c>
      <c r="H24" s="153" t="s">
        <v>13</v>
      </c>
      <c r="I24" s="153" t="s">
        <v>13</v>
      </c>
      <c r="J24" s="153" t="s">
        <v>13</v>
      </c>
      <c r="K24" s="153" t="s">
        <v>13</v>
      </c>
      <c r="L24" s="142">
        <v>197.40727233889999</v>
      </c>
      <c r="M24" s="153">
        <v>197.40727233886719</v>
      </c>
      <c r="N24" s="153">
        <v>7.3287434577941895</v>
      </c>
    </row>
    <row r="25" spans="1:14" x14ac:dyDescent="0.2">
      <c r="A25" s="141" t="s">
        <v>123</v>
      </c>
      <c r="B25" s="153" t="s">
        <v>13</v>
      </c>
      <c r="C25" s="153" t="s">
        <v>13</v>
      </c>
      <c r="D25" s="153" t="s">
        <v>13</v>
      </c>
      <c r="E25" s="153" t="s">
        <v>13</v>
      </c>
      <c r="F25" s="153">
        <v>441.04477310179999</v>
      </c>
      <c r="G25" s="153" t="s">
        <v>13</v>
      </c>
      <c r="H25" s="153" t="s">
        <v>13</v>
      </c>
      <c r="I25" s="153" t="s">
        <v>13</v>
      </c>
      <c r="J25" s="153" t="s">
        <v>13</v>
      </c>
      <c r="K25" s="153" t="s">
        <v>13</v>
      </c>
      <c r="L25" s="142">
        <v>441.04477310179999</v>
      </c>
      <c r="M25" s="153">
        <v>441.04477310180664</v>
      </c>
      <c r="N25" s="153">
        <v>2.4399547576904297</v>
      </c>
    </row>
    <row r="26" spans="1:14" x14ac:dyDescent="0.2">
      <c r="A26" s="141" t="s">
        <v>125</v>
      </c>
      <c r="B26" s="153" t="s">
        <v>13</v>
      </c>
      <c r="C26" s="153" t="s">
        <v>13</v>
      </c>
      <c r="D26" s="153" t="s">
        <v>13</v>
      </c>
      <c r="E26" s="153" t="s">
        <v>13</v>
      </c>
      <c r="F26" s="153">
        <v>328.32892608639997</v>
      </c>
      <c r="G26" s="153" t="s">
        <v>13</v>
      </c>
      <c r="H26" s="153" t="s">
        <v>13</v>
      </c>
      <c r="I26" s="153" t="s">
        <v>13</v>
      </c>
      <c r="J26" s="153" t="s">
        <v>13</v>
      </c>
      <c r="K26" s="153" t="s">
        <v>13</v>
      </c>
      <c r="L26" s="142">
        <v>328.32892608639997</v>
      </c>
      <c r="M26" s="153">
        <v>328.32892608642578</v>
      </c>
      <c r="N26" s="153">
        <v>2.1736567616462708</v>
      </c>
    </row>
    <row r="27" spans="1:14" x14ac:dyDescent="0.2">
      <c r="A27" s="141" t="s">
        <v>126</v>
      </c>
      <c r="B27" s="153" t="s">
        <v>13</v>
      </c>
      <c r="C27" s="153" t="s">
        <v>13</v>
      </c>
      <c r="D27" s="153" t="s">
        <v>13</v>
      </c>
      <c r="E27" s="153" t="s">
        <v>13</v>
      </c>
      <c r="F27" s="153">
        <v>99.926944732699994</v>
      </c>
      <c r="G27" s="153" t="s">
        <v>13</v>
      </c>
      <c r="H27" s="153" t="s">
        <v>13</v>
      </c>
      <c r="I27" s="153" t="s">
        <v>13</v>
      </c>
      <c r="J27" s="153" t="s">
        <v>13</v>
      </c>
      <c r="K27" s="153" t="s">
        <v>13</v>
      </c>
      <c r="L27" s="142">
        <v>99.926944732699994</v>
      </c>
      <c r="M27" s="153">
        <v>99.926944732666016</v>
      </c>
      <c r="N27" s="153">
        <v>78.121610641479492</v>
      </c>
    </row>
    <row r="28" spans="1:14" x14ac:dyDescent="0.2">
      <c r="A28" s="141" t="s">
        <v>127</v>
      </c>
      <c r="B28" s="153" t="s">
        <v>13</v>
      </c>
      <c r="C28" s="153">
        <v>266.50030517580001</v>
      </c>
      <c r="D28" s="153" t="s">
        <v>13</v>
      </c>
      <c r="E28" s="153" t="s">
        <v>13</v>
      </c>
      <c r="F28" s="153">
        <v>485.25869750980002</v>
      </c>
      <c r="G28" s="153" t="s">
        <v>13</v>
      </c>
      <c r="H28" s="153" t="s">
        <v>13</v>
      </c>
      <c r="I28" s="153" t="s">
        <v>13</v>
      </c>
      <c r="J28" s="153" t="s">
        <v>13</v>
      </c>
      <c r="K28" s="153" t="s">
        <v>13</v>
      </c>
      <c r="L28" s="142">
        <v>751.75900268550004</v>
      </c>
      <c r="M28" s="153">
        <v>751.75900268554688</v>
      </c>
      <c r="N28" s="153">
        <v>529.92327117919922</v>
      </c>
    </row>
    <row r="29" spans="1:14" x14ac:dyDescent="0.2">
      <c r="A29" s="141" t="s">
        <v>128</v>
      </c>
      <c r="B29" s="153" t="s">
        <v>13</v>
      </c>
      <c r="C29" s="153" t="s">
        <v>13</v>
      </c>
      <c r="D29" s="153" t="s">
        <v>13</v>
      </c>
      <c r="E29" s="153" t="s">
        <v>13</v>
      </c>
      <c r="F29" s="153">
        <v>140.05198669430001</v>
      </c>
      <c r="G29" s="153" t="s">
        <v>13</v>
      </c>
      <c r="H29" s="153" t="s">
        <v>13</v>
      </c>
      <c r="I29" s="153" t="s">
        <v>13</v>
      </c>
      <c r="J29" s="153" t="s">
        <v>13</v>
      </c>
      <c r="K29" s="153" t="s">
        <v>13</v>
      </c>
      <c r="L29" s="142">
        <v>140.05198669430001</v>
      </c>
      <c r="M29" s="153">
        <v>140.05198669433594</v>
      </c>
      <c r="N29" s="153">
        <v>4.6253657341003418</v>
      </c>
    </row>
    <row r="30" spans="1:14" x14ac:dyDescent="0.2">
      <c r="A30" s="141" t="s">
        <v>131</v>
      </c>
      <c r="B30" s="153" t="s">
        <v>13</v>
      </c>
      <c r="C30" s="153" t="s">
        <v>13</v>
      </c>
      <c r="D30" s="153" t="s">
        <v>13</v>
      </c>
      <c r="E30" s="153" t="s">
        <v>13</v>
      </c>
      <c r="F30" s="153">
        <v>201.0658416748</v>
      </c>
      <c r="G30" s="153" t="s">
        <v>13</v>
      </c>
      <c r="H30" s="153" t="s">
        <v>13</v>
      </c>
      <c r="I30" s="153" t="s">
        <v>13</v>
      </c>
      <c r="J30" s="153" t="s">
        <v>13</v>
      </c>
      <c r="K30" s="153" t="s">
        <v>13</v>
      </c>
      <c r="L30" s="142">
        <v>201.0658416748</v>
      </c>
      <c r="M30" s="153">
        <v>201.06584167480469</v>
      </c>
      <c r="N30" s="153">
        <v>482.55801391601563</v>
      </c>
    </row>
    <row r="31" spans="1:14" s="181" customFormat="1" ht="3.75" customHeight="1" x14ac:dyDescent="0.2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5"/>
      <c r="M31" s="144"/>
      <c r="N31" s="144"/>
    </row>
    <row r="32" spans="1:14" s="181" customFormat="1" ht="15" customHeight="1" x14ac:dyDescent="0.2">
      <c r="A32" s="463" t="s">
        <v>134</v>
      </c>
      <c r="B32" s="464">
        <v>337.0314025879</v>
      </c>
      <c r="C32" s="464">
        <v>870.03201293950008</v>
      </c>
      <c r="D32" s="464">
        <v>626.80547714240004</v>
      </c>
      <c r="E32" s="464">
        <v>331.58217620850002</v>
      </c>
      <c r="F32" s="464">
        <v>9255.4907112123001</v>
      </c>
      <c r="G32" s="464">
        <v>702.27478790290002</v>
      </c>
      <c r="H32" s="464">
        <v>242.27299499509999</v>
      </c>
      <c r="I32" s="464">
        <v>2162.6643218994</v>
      </c>
      <c r="J32" s="464">
        <v>337.0314025879</v>
      </c>
      <c r="K32" s="464">
        <v>125.64893341059999</v>
      </c>
      <c r="L32" s="464">
        <v>14990.834220886301</v>
      </c>
      <c r="M32" s="464" t="s">
        <v>13</v>
      </c>
      <c r="N32" s="464">
        <v>5437.7159475907683</v>
      </c>
    </row>
  </sheetData>
  <mergeCells count="1">
    <mergeCell ref="B3:K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9" tint="0.59999389629810485"/>
  </sheetPr>
  <dimension ref="A1:AB41"/>
  <sheetViews>
    <sheetView showGridLines="0" workbookViewId="0">
      <selection activeCell="N1" sqref="N1"/>
    </sheetView>
  </sheetViews>
  <sheetFormatPr defaultRowHeight="12.75" x14ac:dyDescent="0.2"/>
  <cols>
    <col min="1" max="1" width="43.28515625" style="180" customWidth="1"/>
    <col min="2" max="2" width="7.7109375" style="180" customWidth="1"/>
    <col min="3" max="3" width="11.42578125" style="180" customWidth="1"/>
    <col min="4" max="4" width="8.140625" style="180" customWidth="1"/>
    <col min="5" max="6" width="11.42578125" style="180" customWidth="1"/>
    <col min="7" max="7" width="10.28515625" style="180" customWidth="1"/>
    <col min="8" max="8" width="10.140625" style="180" customWidth="1"/>
    <col min="9" max="9" width="10.85546875" style="180" customWidth="1"/>
    <col min="10" max="10" width="9" style="180" customWidth="1"/>
    <col min="11" max="11" width="11.28515625" style="180" bestFit="1" customWidth="1"/>
    <col min="12" max="12" width="11.140625" style="180" bestFit="1" customWidth="1"/>
    <col min="13" max="13" width="10" style="180" bestFit="1" customWidth="1"/>
    <col min="14" max="32" width="12.7109375" style="180" customWidth="1"/>
    <col min="33" max="16384" width="9.140625" style="180"/>
  </cols>
  <sheetData>
    <row r="1" spans="1:28" s="173" customFormat="1" ht="15" customHeight="1" x14ac:dyDescent="0.25">
      <c r="A1" s="125" t="s">
        <v>503</v>
      </c>
    </row>
    <row r="2" spans="1:28" s="174" customFormat="1" ht="15" customHeight="1" x14ac:dyDescent="0.25">
      <c r="A2" s="127"/>
    </row>
    <row r="3" spans="1:28" s="174" customFormat="1" ht="15" customHeight="1" x14ac:dyDescent="0.25">
      <c r="A3" s="129"/>
      <c r="B3" s="690" t="s">
        <v>177</v>
      </c>
      <c r="C3" s="690"/>
      <c r="D3" s="690"/>
      <c r="E3" s="690"/>
      <c r="F3" s="690"/>
      <c r="G3" s="690"/>
      <c r="H3" s="690"/>
      <c r="I3" s="690"/>
      <c r="J3" s="690"/>
      <c r="K3" s="175"/>
      <c r="L3" s="175"/>
      <c r="M3" s="176"/>
    </row>
    <row r="4" spans="1:28" s="174" customFormat="1" ht="6" customHeight="1" x14ac:dyDescent="0.25">
      <c r="A4" s="131"/>
      <c r="B4" s="177"/>
      <c r="C4" s="177"/>
      <c r="D4" s="177"/>
      <c r="E4" s="177"/>
      <c r="F4" s="177"/>
      <c r="G4" s="177"/>
      <c r="H4" s="177"/>
      <c r="I4" s="177"/>
      <c r="J4" s="177"/>
      <c r="K4" s="178"/>
      <c r="L4" s="178"/>
      <c r="M4" s="179"/>
    </row>
    <row r="5" spans="1:28" s="22" customFormat="1" ht="39.75" customHeight="1" thickBot="1" x14ac:dyDescent="0.25">
      <c r="A5" s="461" t="s">
        <v>178</v>
      </c>
      <c r="B5" s="462" t="s">
        <v>188</v>
      </c>
      <c r="C5" s="462" t="s">
        <v>433</v>
      </c>
      <c r="D5" s="462" t="s">
        <v>423</v>
      </c>
      <c r="E5" s="462" t="s">
        <v>415</v>
      </c>
      <c r="F5" s="462" t="s">
        <v>418</v>
      </c>
      <c r="G5" s="462" t="s">
        <v>419</v>
      </c>
      <c r="H5" s="462" t="s">
        <v>434</v>
      </c>
      <c r="I5" s="462" t="s">
        <v>420</v>
      </c>
      <c r="J5" s="462" t="s">
        <v>437</v>
      </c>
      <c r="K5" s="462" t="s">
        <v>182</v>
      </c>
      <c r="L5" s="462" t="s">
        <v>183</v>
      </c>
      <c r="M5" s="462" t="s">
        <v>184</v>
      </c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 t="s">
        <v>197</v>
      </c>
      <c r="AB5" s="3"/>
    </row>
    <row r="6" spans="1:28" s="157" customFormat="1" ht="6" customHeight="1" thickTop="1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8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3"/>
    </row>
    <row r="7" spans="1:28" s="182" customFormat="1" ht="19.5" customHeight="1" x14ac:dyDescent="0.3">
      <c r="A7" s="580" t="s">
        <v>187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9"/>
    </row>
    <row r="8" spans="1:28" s="184" customFormat="1" ht="3.75" customHeight="1" x14ac:dyDescent="0.2">
      <c r="A8" s="183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</row>
    <row r="9" spans="1:28" x14ac:dyDescent="0.2">
      <c r="A9" s="141" t="s">
        <v>141</v>
      </c>
      <c r="B9" s="153" t="s">
        <v>13</v>
      </c>
      <c r="C9" s="153" t="s">
        <v>13</v>
      </c>
      <c r="D9" s="153" t="s">
        <v>13</v>
      </c>
      <c r="E9" s="153" t="s">
        <v>13</v>
      </c>
      <c r="F9" s="153" t="s">
        <v>13</v>
      </c>
      <c r="G9" s="153">
        <v>311.87058639529999</v>
      </c>
      <c r="H9" s="153" t="s">
        <v>13</v>
      </c>
      <c r="I9" s="153" t="s">
        <v>13</v>
      </c>
      <c r="J9" s="153" t="s">
        <v>13</v>
      </c>
      <c r="K9" s="142">
        <v>311.87058639529999</v>
      </c>
      <c r="L9" s="153">
        <v>311.87058639526367</v>
      </c>
      <c r="M9" s="153">
        <v>51.913713455200195</v>
      </c>
    </row>
    <row r="10" spans="1:28" x14ac:dyDescent="0.2">
      <c r="A10" s="141" t="s">
        <v>142</v>
      </c>
      <c r="B10" s="153" t="s">
        <v>13</v>
      </c>
      <c r="C10" s="153" t="s">
        <v>13</v>
      </c>
      <c r="D10" s="153" t="s">
        <v>13</v>
      </c>
      <c r="E10" s="153" t="s">
        <v>13</v>
      </c>
      <c r="F10" s="153" t="s">
        <v>13</v>
      </c>
      <c r="G10" s="153">
        <v>6232.8139247893996</v>
      </c>
      <c r="H10" s="153" t="s">
        <v>13</v>
      </c>
      <c r="I10" s="153" t="s">
        <v>13</v>
      </c>
      <c r="J10" s="153" t="s">
        <v>13</v>
      </c>
      <c r="K10" s="142">
        <v>6232.8139247893996</v>
      </c>
      <c r="L10" s="153">
        <v>4715.6427822113037</v>
      </c>
      <c r="M10" s="153">
        <v>4767.7296371459961</v>
      </c>
    </row>
    <row r="11" spans="1:28" x14ac:dyDescent="0.2">
      <c r="A11" s="141" t="s">
        <v>144</v>
      </c>
      <c r="B11" s="153" t="s">
        <v>13</v>
      </c>
      <c r="C11" s="153" t="s">
        <v>13</v>
      </c>
      <c r="D11" s="153" t="s">
        <v>13</v>
      </c>
      <c r="E11" s="153" t="s">
        <v>13</v>
      </c>
      <c r="F11" s="153" t="s">
        <v>13</v>
      </c>
      <c r="G11" s="153">
        <v>1183.1736717224001</v>
      </c>
      <c r="H11" s="153" t="s">
        <v>13</v>
      </c>
      <c r="I11" s="153" t="s">
        <v>13</v>
      </c>
      <c r="J11" s="153">
        <v>280.63366699220001</v>
      </c>
      <c r="K11" s="142">
        <v>1463.8073387146001</v>
      </c>
      <c r="L11" s="153">
        <v>1463.8073387145996</v>
      </c>
      <c r="M11" s="153">
        <v>391.04536533355713</v>
      </c>
    </row>
    <row r="12" spans="1:28" x14ac:dyDescent="0.2">
      <c r="A12" s="141" t="s">
        <v>145</v>
      </c>
      <c r="B12" s="153" t="s">
        <v>13</v>
      </c>
      <c r="C12" s="153" t="s">
        <v>13</v>
      </c>
      <c r="D12" s="153" t="s">
        <v>13</v>
      </c>
      <c r="E12" s="153" t="s">
        <v>13</v>
      </c>
      <c r="F12" s="153" t="s">
        <v>13</v>
      </c>
      <c r="G12" s="153">
        <v>800.84287643430002</v>
      </c>
      <c r="H12" s="153" t="s">
        <v>13</v>
      </c>
      <c r="I12" s="153" t="s">
        <v>13</v>
      </c>
      <c r="J12" s="153" t="s">
        <v>13</v>
      </c>
      <c r="K12" s="142">
        <v>800.84287643430002</v>
      </c>
      <c r="L12" s="153">
        <v>800.84287643432617</v>
      </c>
      <c r="M12" s="153">
        <v>20.052508354187012</v>
      </c>
    </row>
    <row r="13" spans="1:28" x14ac:dyDescent="0.2">
      <c r="A13" s="141" t="s">
        <v>146</v>
      </c>
      <c r="B13" s="153" t="s">
        <v>13</v>
      </c>
      <c r="C13" s="153" t="s">
        <v>13</v>
      </c>
      <c r="D13" s="153" t="s">
        <v>13</v>
      </c>
      <c r="E13" s="153" t="s">
        <v>13</v>
      </c>
      <c r="F13" s="153" t="s">
        <v>13</v>
      </c>
      <c r="G13" s="153">
        <v>3155.9514732360999</v>
      </c>
      <c r="H13" s="153">
        <v>327.78125</v>
      </c>
      <c r="I13" s="153" t="s">
        <v>13</v>
      </c>
      <c r="J13" s="153">
        <v>296.22326660160002</v>
      </c>
      <c r="K13" s="142">
        <v>3779.9559898376001</v>
      </c>
      <c r="L13" s="153">
        <v>2984.6085929870605</v>
      </c>
      <c r="M13" s="153">
        <v>163.15587913990021</v>
      </c>
    </row>
    <row r="14" spans="1:28" s="181" customFormat="1" ht="3.75" customHeight="1" x14ac:dyDescent="0.2">
      <c r="A14" s="143"/>
      <c r="B14" s="144"/>
      <c r="C14" s="144"/>
      <c r="D14" s="144"/>
      <c r="E14" s="144"/>
      <c r="F14" s="144"/>
      <c r="G14" s="144"/>
      <c r="H14" s="144"/>
      <c r="I14" s="144"/>
      <c r="J14" s="144"/>
      <c r="K14" s="145"/>
      <c r="L14" s="144"/>
      <c r="M14" s="144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</row>
    <row r="15" spans="1:28" s="181" customFormat="1" ht="15" customHeight="1" x14ac:dyDescent="0.2">
      <c r="A15" s="463" t="s">
        <v>147</v>
      </c>
      <c r="B15" s="464" t="s">
        <v>13</v>
      </c>
      <c r="C15" s="464" t="s">
        <v>13</v>
      </c>
      <c r="D15" s="464" t="s">
        <v>13</v>
      </c>
      <c r="E15" s="464" t="s">
        <v>13</v>
      </c>
      <c r="F15" s="464" t="s">
        <v>13</v>
      </c>
      <c r="G15" s="464">
        <v>11684.6525325775</v>
      </c>
      <c r="H15" s="464">
        <v>327.78125</v>
      </c>
      <c r="I15" s="464" t="s">
        <v>13</v>
      </c>
      <c r="J15" s="464">
        <v>576.85693359380002</v>
      </c>
      <c r="K15" s="464">
        <v>12589.290716171199</v>
      </c>
      <c r="L15" s="464" t="s">
        <v>13</v>
      </c>
      <c r="M15" s="464">
        <v>5393.8971034288406</v>
      </c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</row>
    <row r="16" spans="1:28" s="181" customFormat="1" ht="6" customHeight="1" x14ac:dyDescent="0.2">
      <c r="A16" s="143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7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</row>
    <row r="17" spans="1:28" s="182" customFormat="1" ht="19.5" customHeight="1" x14ac:dyDescent="0.3">
      <c r="A17" s="580" t="s">
        <v>41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9"/>
    </row>
    <row r="18" spans="1:28" s="184" customFormat="1" ht="3.75" customHeight="1" x14ac:dyDescent="0.2">
      <c r="A18" s="183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</row>
    <row r="19" spans="1:28" x14ac:dyDescent="0.2">
      <c r="A19" s="141" t="s">
        <v>135</v>
      </c>
      <c r="B19" s="153">
        <v>266.50030517580001</v>
      </c>
      <c r="C19" s="153" t="s">
        <v>13</v>
      </c>
      <c r="D19" s="153" t="s">
        <v>13</v>
      </c>
      <c r="E19" s="153" t="s">
        <v>13</v>
      </c>
      <c r="F19" s="153">
        <v>1615.1431884766</v>
      </c>
      <c r="G19" s="153" t="s">
        <v>13</v>
      </c>
      <c r="H19" s="153" t="s">
        <v>13</v>
      </c>
      <c r="I19" s="153" t="s">
        <v>13</v>
      </c>
      <c r="J19" s="153" t="s">
        <v>13</v>
      </c>
      <c r="K19" s="142">
        <v>1881.6434936523001</v>
      </c>
      <c r="L19" s="153">
        <v>1074.0718994140625</v>
      </c>
      <c r="M19" s="153">
        <v>7.7284636497497559</v>
      </c>
    </row>
    <row r="20" spans="1:28" x14ac:dyDescent="0.2">
      <c r="A20" s="141" t="s">
        <v>137</v>
      </c>
      <c r="B20" s="153">
        <v>671.35848236080005</v>
      </c>
      <c r="C20" s="153" t="s">
        <v>13</v>
      </c>
      <c r="D20" s="153" t="s">
        <v>13</v>
      </c>
      <c r="E20" s="153" t="s">
        <v>13</v>
      </c>
      <c r="F20" s="153">
        <v>1394.1856307983001</v>
      </c>
      <c r="G20" s="153" t="s">
        <v>13</v>
      </c>
      <c r="H20" s="153" t="s">
        <v>13</v>
      </c>
      <c r="I20" s="153" t="s">
        <v>13</v>
      </c>
      <c r="J20" s="153" t="s">
        <v>13</v>
      </c>
      <c r="K20" s="142">
        <v>2065.5441131592002</v>
      </c>
      <c r="L20" s="153">
        <v>1836.0980606079102</v>
      </c>
      <c r="M20" s="153">
        <v>8.3542890846729279</v>
      </c>
    </row>
    <row r="21" spans="1:28" s="181" customFormat="1" ht="3.75" customHeight="1" x14ac:dyDescent="0.2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5"/>
      <c r="L21" s="144"/>
      <c r="M21" s="144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</row>
    <row r="22" spans="1:28" s="181" customFormat="1" ht="15" customHeight="1" x14ac:dyDescent="0.2">
      <c r="A22" s="463" t="s">
        <v>138</v>
      </c>
      <c r="B22" s="464">
        <v>937.85878753660006</v>
      </c>
      <c r="C22" s="464" t="s">
        <v>13</v>
      </c>
      <c r="D22" s="464" t="s">
        <v>13</v>
      </c>
      <c r="E22" s="464" t="s">
        <v>13</v>
      </c>
      <c r="F22" s="464">
        <v>3009.3288192749001</v>
      </c>
      <c r="G22" s="464" t="s">
        <v>13</v>
      </c>
      <c r="H22" s="464" t="s">
        <v>13</v>
      </c>
      <c r="I22" s="464" t="s">
        <v>13</v>
      </c>
      <c r="J22" s="464" t="s">
        <v>13</v>
      </c>
      <c r="K22" s="464">
        <v>3947.1876068115002</v>
      </c>
      <c r="L22" s="464" t="s">
        <v>13</v>
      </c>
      <c r="M22" s="464">
        <v>16.082752734422684</v>
      </c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</row>
    <row r="23" spans="1:28" s="181" customFormat="1" ht="6" customHeight="1" x14ac:dyDescent="0.2"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</row>
    <row r="24" spans="1:28" s="182" customFormat="1" ht="19.5" customHeight="1" x14ac:dyDescent="0.3">
      <c r="A24" s="580" t="s">
        <v>44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9"/>
    </row>
    <row r="25" spans="1:28" s="184" customFormat="1" ht="3.75" customHeight="1" x14ac:dyDescent="0.2">
      <c r="A25" s="183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</row>
    <row r="26" spans="1:28" x14ac:dyDescent="0.2">
      <c r="A26" s="141" t="s">
        <v>251</v>
      </c>
      <c r="B26" s="153" t="s">
        <v>13</v>
      </c>
      <c r="C26" s="153" t="s">
        <v>13</v>
      </c>
      <c r="D26" s="153">
        <v>896.41247558589998</v>
      </c>
      <c r="E26" s="153" t="s">
        <v>13</v>
      </c>
      <c r="F26" s="153" t="s">
        <v>13</v>
      </c>
      <c r="G26" s="153" t="s">
        <v>13</v>
      </c>
      <c r="H26" s="153" t="s">
        <v>13</v>
      </c>
      <c r="I26" s="153" t="s">
        <v>13</v>
      </c>
      <c r="J26" s="153" t="s">
        <v>13</v>
      </c>
      <c r="K26" s="142">
        <v>896.41247558589998</v>
      </c>
      <c r="L26" s="153">
        <v>448.20623779296875</v>
      </c>
      <c r="M26" s="153">
        <v>344.02862167358398</v>
      </c>
    </row>
    <row r="27" spans="1:28" x14ac:dyDescent="0.2">
      <c r="A27" s="141" t="s">
        <v>352</v>
      </c>
      <c r="B27" s="153" t="s">
        <v>13</v>
      </c>
      <c r="C27" s="153">
        <v>83.410919189500007</v>
      </c>
      <c r="D27" s="153" t="s">
        <v>13</v>
      </c>
      <c r="E27" s="153" t="s">
        <v>13</v>
      </c>
      <c r="F27" s="153" t="s">
        <v>13</v>
      </c>
      <c r="G27" s="153" t="s">
        <v>13</v>
      </c>
      <c r="H27" s="153" t="s">
        <v>13</v>
      </c>
      <c r="I27" s="153" t="s">
        <v>13</v>
      </c>
      <c r="J27" s="153" t="s">
        <v>13</v>
      </c>
      <c r="K27" s="142">
        <v>83.410919189500007</v>
      </c>
      <c r="L27" s="153">
        <v>83.410919189453125</v>
      </c>
      <c r="M27" s="153">
        <v>206.11570739746094</v>
      </c>
    </row>
    <row r="28" spans="1:28" s="181" customFormat="1" ht="3.75" customHeight="1" x14ac:dyDescent="0.2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4"/>
      <c r="M28" s="144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</row>
    <row r="29" spans="1:28" s="181" customFormat="1" ht="15" customHeight="1" x14ac:dyDescent="0.2">
      <c r="A29" s="463" t="s">
        <v>439</v>
      </c>
      <c r="B29" s="464" t="s">
        <v>13</v>
      </c>
      <c r="C29" s="464">
        <v>83.410919189500007</v>
      </c>
      <c r="D29" s="464">
        <v>896.41247558589998</v>
      </c>
      <c r="E29" s="464" t="s">
        <v>13</v>
      </c>
      <c r="F29" s="464" t="s">
        <v>13</v>
      </c>
      <c r="G29" s="464" t="s">
        <v>13</v>
      </c>
      <c r="H29" s="464" t="s">
        <v>13</v>
      </c>
      <c r="I29" s="464" t="s">
        <v>13</v>
      </c>
      <c r="J29" s="464" t="s">
        <v>13</v>
      </c>
      <c r="K29" s="464">
        <v>979.82339477539995</v>
      </c>
      <c r="L29" s="464" t="s">
        <v>13</v>
      </c>
      <c r="M29" s="464">
        <v>550.14432907104492</v>
      </c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</row>
    <row r="30" spans="1:28" s="181" customFormat="1" ht="6" customHeight="1" x14ac:dyDescent="0.2">
      <c r="A30" s="143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7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</row>
    <row r="31" spans="1:28" s="182" customFormat="1" ht="19.5" customHeight="1" x14ac:dyDescent="0.3">
      <c r="A31" s="580" t="s">
        <v>45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9"/>
    </row>
    <row r="32" spans="1:28" s="184" customFormat="1" ht="3.75" customHeight="1" x14ac:dyDescent="0.2">
      <c r="A32" s="183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</row>
    <row r="33" spans="1:28" x14ac:dyDescent="0.2">
      <c r="A33" s="141" t="s">
        <v>151</v>
      </c>
      <c r="B33" s="153" t="s">
        <v>13</v>
      </c>
      <c r="C33" s="153" t="s">
        <v>13</v>
      </c>
      <c r="D33" s="153" t="s">
        <v>13</v>
      </c>
      <c r="E33" s="153" t="s">
        <v>13</v>
      </c>
      <c r="F33" s="153" t="s">
        <v>13</v>
      </c>
      <c r="G33" s="153" t="s">
        <v>13</v>
      </c>
      <c r="H33" s="153" t="s">
        <v>13</v>
      </c>
      <c r="I33" s="153">
        <v>3961.4833755493</v>
      </c>
      <c r="J33" s="153" t="s">
        <v>13</v>
      </c>
      <c r="K33" s="142">
        <v>3961.4833755493</v>
      </c>
      <c r="L33" s="153">
        <v>3961.4833755493164</v>
      </c>
      <c r="M33" s="153">
        <v>27.676443248987198</v>
      </c>
    </row>
    <row r="34" spans="1:28" x14ac:dyDescent="0.2">
      <c r="A34" s="141" t="s">
        <v>88</v>
      </c>
      <c r="B34" s="153" t="s">
        <v>13</v>
      </c>
      <c r="C34" s="153" t="s">
        <v>13</v>
      </c>
      <c r="D34" s="153" t="s">
        <v>13</v>
      </c>
      <c r="E34" s="153" t="s">
        <v>13</v>
      </c>
      <c r="F34" s="153" t="s">
        <v>13</v>
      </c>
      <c r="G34" s="153" t="s">
        <v>13</v>
      </c>
      <c r="H34" s="153" t="s">
        <v>13</v>
      </c>
      <c r="I34" s="153">
        <v>205.93324279789999</v>
      </c>
      <c r="J34" s="153" t="s">
        <v>13</v>
      </c>
      <c r="K34" s="142">
        <v>205.93324279789999</v>
      </c>
      <c r="L34" s="153">
        <v>205.93324279785156</v>
      </c>
      <c r="M34" s="153">
        <v>4.2047488689422607</v>
      </c>
    </row>
    <row r="35" spans="1:28" x14ac:dyDescent="0.2">
      <c r="A35" s="141" t="s">
        <v>91</v>
      </c>
      <c r="B35" s="153" t="s">
        <v>13</v>
      </c>
      <c r="C35" s="153" t="s">
        <v>13</v>
      </c>
      <c r="D35" s="153" t="s">
        <v>13</v>
      </c>
      <c r="E35" s="153" t="s">
        <v>13</v>
      </c>
      <c r="F35" s="153" t="s">
        <v>13</v>
      </c>
      <c r="G35" s="153" t="s">
        <v>13</v>
      </c>
      <c r="H35" s="153" t="s">
        <v>13</v>
      </c>
      <c r="I35" s="153">
        <v>730.833984375</v>
      </c>
      <c r="J35" s="153" t="s">
        <v>13</v>
      </c>
      <c r="K35" s="142">
        <v>730.833984375</v>
      </c>
      <c r="L35" s="153">
        <v>730.833984375</v>
      </c>
      <c r="M35" s="153">
        <v>13.762289702892303</v>
      </c>
    </row>
    <row r="36" spans="1:28" x14ac:dyDescent="0.2">
      <c r="A36" s="141" t="s">
        <v>157</v>
      </c>
      <c r="B36" s="153" t="s">
        <v>13</v>
      </c>
      <c r="C36" s="153" t="s">
        <v>13</v>
      </c>
      <c r="D36" s="153" t="s">
        <v>13</v>
      </c>
      <c r="E36" s="634" t="s">
        <v>13</v>
      </c>
      <c r="F36" s="153" t="s">
        <v>13</v>
      </c>
      <c r="G36" s="153" t="s">
        <v>13</v>
      </c>
      <c r="H36" s="153" t="s">
        <v>13</v>
      </c>
      <c r="I36" s="153">
        <v>1602.8774719237999</v>
      </c>
      <c r="J36" s="153" t="s">
        <v>13</v>
      </c>
      <c r="K36" s="142">
        <v>1602.8774719237999</v>
      </c>
      <c r="L36" s="153">
        <v>1602.8774719238281</v>
      </c>
      <c r="M36" s="153">
        <v>43.82464075088501</v>
      </c>
    </row>
    <row r="37" spans="1:28" x14ac:dyDescent="0.2">
      <c r="A37" s="141" t="s">
        <v>159</v>
      </c>
      <c r="B37" s="153" t="s">
        <v>13</v>
      </c>
      <c r="C37" s="153" t="s">
        <v>13</v>
      </c>
      <c r="D37" s="153" t="s">
        <v>13</v>
      </c>
      <c r="E37" s="153" t="s">
        <v>13</v>
      </c>
      <c r="F37" s="153" t="s">
        <v>13</v>
      </c>
      <c r="G37" s="153" t="s">
        <v>13</v>
      </c>
      <c r="H37" s="153" t="s">
        <v>13</v>
      </c>
      <c r="I37" s="153">
        <v>15.210760116599999</v>
      </c>
      <c r="J37" s="153" t="s">
        <v>13</v>
      </c>
      <c r="K37" s="142">
        <v>15.210760116599999</v>
      </c>
      <c r="L37" s="153">
        <v>15.210760116577148</v>
      </c>
      <c r="M37" s="153" t="s">
        <v>13</v>
      </c>
    </row>
    <row r="38" spans="1:28" s="181" customFormat="1" ht="3.75" customHeight="1" x14ac:dyDescent="0.2">
      <c r="A38" s="143"/>
      <c r="B38" s="144"/>
      <c r="C38" s="144"/>
      <c r="D38" s="144"/>
      <c r="E38" s="144"/>
      <c r="F38" s="144"/>
      <c r="G38" s="144"/>
      <c r="H38" s="144"/>
      <c r="I38" s="144"/>
      <c r="J38" s="144"/>
      <c r="K38" s="145"/>
      <c r="L38" s="144"/>
      <c r="M38" s="144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</row>
    <row r="39" spans="1:28" s="181" customFormat="1" ht="15" customHeight="1" x14ac:dyDescent="0.2">
      <c r="A39" s="463" t="s">
        <v>158</v>
      </c>
      <c r="B39" s="464" t="s">
        <v>13</v>
      </c>
      <c r="C39" s="464" t="s">
        <v>13</v>
      </c>
      <c r="D39" s="464" t="s">
        <v>13</v>
      </c>
      <c r="E39" s="464" t="s">
        <v>13</v>
      </c>
      <c r="F39" s="464" t="s">
        <v>13</v>
      </c>
      <c r="G39" s="464" t="s">
        <v>13</v>
      </c>
      <c r="H39" s="464" t="s">
        <v>13</v>
      </c>
      <c r="I39" s="464">
        <v>6516.3388347625996</v>
      </c>
      <c r="J39" s="464" t="s">
        <v>13</v>
      </c>
      <c r="K39" s="464">
        <v>6516.3388347625996</v>
      </c>
      <c r="L39" s="464" t="s">
        <v>13</v>
      </c>
      <c r="M39" s="464">
        <v>89.468122571706772</v>
      </c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</row>
    <row r="40" spans="1:28" s="181" customFormat="1" ht="6" customHeight="1" x14ac:dyDescent="0.2">
      <c r="A40" s="13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</row>
    <row r="41" spans="1:28" x14ac:dyDescent="0.2">
      <c r="A41" s="104" t="s">
        <v>160</v>
      </c>
    </row>
  </sheetData>
  <mergeCells count="1">
    <mergeCell ref="B3:J3"/>
  </mergeCells>
  <pageMargins left="0.7" right="0.7" top="0.75" bottom="0.75" header="0.3" footer="0.3"/>
  <pageSetup orientation="portrait" horizontalDpi="90" verticalDpi="9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7030A0"/>
  </sheetPr>
  <dimension ref="A1:R50"/>
  <sheetViews>
    <sheetView showGridLines="0" zoomScaleNormal="100" workbookViewId="0">
      <selection activeCell="S1" sqref="S1"/>
    </sheetView>
  </sheetViews>
  <sheetFormatPr defaultRowHeight="12.75" x14ac:dyDescent="0.2"/>
  <cols>
    <col min="1" max="1" width="22.5703125" style="3" customWidth="1"/>
    <col min="2" max="18" width="7.7109375" style="3" customWidth="1"/>
    <col min="19" max="16384" width="9.140625" style="3"/>
  </cols>
  <sheetData>
    <row r="1" spans="1:18" ht="15" customHeight="1" x14ac:dyDescent="0.2">
      <c r="A1" s="186" t="s">
        <v>476</v>
      </c>
      <c r="B1" s="187"/>
      <c r="C1" s="187"/>
      <c r="D1" s="188"/>
      <c r="E1" s="188"/>
      <c r="F1" s="187"/>
      <c r="G1" s="187"/>
      <c r="H1" s="187"/>
      <c r="I1" s="187"/>
      <c r="J1" s="68"/>
      <c r="K1" s="68"/>
      <c r="L1" s="68"/>
      <c r="M1" s="68"/>
      <c r="N1" s="68"/>
      <c r="O1" s="68"/>
    </row>
    <row r="2" spans="1:18" ht="15" customHeight="1" x14ac:dyDescent="0.2">
      <c r="A2" s="189"/>
      <c r="B2" s="187"/>
      <c r="C2" s="187"/>
      <c r="D2" s="188"/>
      <c r="E2" s="188"/>
      <c r="F2" s="187"/>
      <c r="G2" s="187"/>
      <c r="H2" s="187"/>
      <c r="I2" s="187"/>
      <c r="J2" s="68"/>
      <c r="K2" s="68"/>
      <c r="L2" s="68"/>
      <c r="M2" s="68"/>
      <c r="N2" s="68"/>
      <c r="O2" s="68"/>
    </row>
    <row r="3" spans="1:18" ht="15" customHeight="1" x14ac:dyDescent="0.2">
      <c r="A3" s="190"/>
      <c r="B3" s="694" t="s">
        <v>202</v>
      </c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  <c r="P3" s="694"/>
      <c r="Q3" s="694"/>
      <c r="R3" s="694"/>
    </row>
    <row r="4" spans="1:18" ht="6" customHeight="1" x14ac:dyDescent="0.2">
      <c r="A4" s="190"/>
      <c r="B4" s="191"/>
      <c r="C4" s="191"/>
      <c r="D4" s="192"/>
      <c r="E4" s="191"/>
      <c r="F4" s="190"/>
      <c r="G4" s="190"/>
      <c r="H4" s="190"/>
      <c r="I4" s="190"/>
      <c r="J4" s="68"/>
      <c r="K4" s="68"/>
      <c r="L4" s="68"/>
      <c r="M4" s="68"/>
      <c r="N4" s="68"/>
      <c r="O4" s="68"/>
    </row>
    <row r="5" spans="1:18" x14ac:dyDescent="0.2">
      <c r="A5" s="466" t="s">
        <v>19</v>
      </c>
      <c r="B5" s="467">
        <v>1990</v>
      </c>
      <c r="C5" s="467">
        <v>1992</v>
      </c>
      <c r="D5" s="467">
        <v>1994</v>
      </c>
      <c r="E5" s="468">
        <v>1996</v>
      </c>
      <c r="F5" s="468">
        <v>1998</v>
      </c>
      <c r="G5" s="468" t="s">
        <v>203</v>
      </c>
      <c r="H5" s="468">
        <v>2002</v>
      </c>
      <c r="I5" s="468">
        <v>2004</v>
      </c>
      <c r="J5" s="468">
        <v>2006</v>
      </c>
      <c r="K5" s="468">
        <v>2008</v>
      </c>
      <c r="L5" s="468">
        <v>2010</v>
      </c>
      <c r="M5" s="468">
        <v>2012</v>
      </c>
      <c r="N5" s="468">
        <v>2014</v>
      </c>
      <c r="O5" s="469">
        <v>2016</v>
      </c>
      <c r="P5" s="469">
        <v>2018</v>
      </c>
      <c r="Q5" s="469">
        <v>2020</v>
      </c>
      <c r="R5" s="469">
        <v>2022</v>
      </c>
    </row>
    <row r="6" spans="1:18" ht="6" customHeight="1" x14ac:dyDescent="0.2">
      <c r="A6" s="197"/>
      <c r="B6" s="198"/>
      <c r="C6" s="198"/>
      <c r="D6" s="199"/>
      <c r="E6" s="199"/>
      <c r="F6" s="198"/>
      <c r="G6" s="198"/>
      <c r="H6" s="198"/>
      <c r="I6" s="198"/>
      <c r="J6" s="200"/>
      <c r="K6" s="200"/>
      <c r="L6" s="200"/>
      <c r="M6" s="200"/>
      <c r="N6" s="200"/>
      <c r="O6" s="201"/>
      <c r="P6" s="201"/>
      <c r="Q6" s="201"/>
      <c r="R6" s="201"/>
    </row>
    <row r="7" spans="1:18" ht="12.75" customHeight="1" x14ac:dyDescent="0.25">
      <c r="A7" s="571" t="s">
        <v>204</v>
      </c>
      <c r="B7" s="203"/>
      <c r="C7" s="203"/>
      <c r="D7" s="204"/>
      <c r="E7" s="204"/>
      <c r="F7" s="203"/>
      <c r="G7" s="203"/>
      <c r="H7" s="203"/>
      <c r="I7" s="203"/>
      <c r="J7" s="205"/>
      <c r="K7" s="205"/>
      <c r="L7" s="205"/>
      <c r="M7" s="205"/>
      <c r="N7" s="205"/>
      <c r="O7" s="206"/>
      <c r="P7" s="206"/>
      <c r="Q7" s="206"/>
      <c r="R7" s="206"/>
    </row>
    <row r="8" spans="1:18" ht="11.1" customHeight="1" x14ac:dyDescent="0.2">
      <c r="A8" s="207" t="s">
        <v>26</v>
      </c>
      <c r="B8" s="208" t="s">
        <v>13</v>
      </c>
      <c r="C8" s="208" t="s">
        <v>13</v>
      </c>
      <c r="D8" s="208" t="s">
        <v>13</v>
      </c>
      <c r="E8" s="208" t="s">
        <v>13</v>
      </c>
      <c r="F8" s="208" t="s">
        <v>13</v>
      </c>
      <c r="G8" s="208" t="s">
        <v>13</v>
      </c>
      <c r="H8" s="208" t="s">
        <v>13</v>
      </c>
      <c r="I8" s="208" t="s">
        <v>13</v>
      </c>
      <c r="J8" s="208" t="s">
        <v>13</v>
      </c>
      <c r="K8" s="208" t="s">
        <v>13</v>
      </c>
      <c r="L8" s="208" t="s">
        <v>13</v>
      </c>
      <c r="M8" s="208" t="s">
        <v>13</v>
      </c>
      <c r="N8" s="208" t="s">
        <v>13</v>
      </c>
      <c r="O8" s="208" t="s">
        <v>13</v>
      </c>
      <c r="P8" s="209">
        <v>121.85940313339233</v>
      </c>
      <c r="Q8" s="209">
        <v>1762.6479797363281</v>
      </c>
      <c r="R8" s="210" t="s">
        <v>13</v>
      </c>
    </row>
    <row r="9" spans="1:18" ht="11.1" customHeight="1" x14ac:dyDescent="0.2">
      <c r="A9" s="211" t="s">
        <v>28</v>
      </c>
      <c r="B9" s="208">
        <v>29893</v>
      </c>
      <c r="C9" s="208">
        <v>24729</v>
      </c>
      <c r="D9" s="208">
        <v>20889.8</v>
      </c>
      <c r="E9" s="208">
        <v>21255.9</v>
      </c>
      <c r="F9" s="208">
        <v>23065.599572191284</v>
      </c>
      <c r="G9" s="212">
        <v>23901.332444362415</v>
      </c>
      <c r="H9" s="208">
        <v>22658</v>
      </c>
      <c r="I9" s="212">
        <v>21958.881283184532</v>
      </c>
      <c r="J9" s="212">
        <v>17572.565680817799</v>
      </c>
      <c r="K9" s="213">
        <v>18742.133525330704</v>
      </c>
      <c r="L9" s="213">
        <v>16967</v>
      </c>
      <c r="M9" s="212">
        <v>19702.415431901802</v>
      </c>
      <c r="N9" s="212">
        <v>16417.306567062999</v>
      </c>
      <c r="O9" s="212">
        <v>14476</v>
      </c>
      <c r="P9" s="209">
        <v>14725.499968051899</v>
      </c>
      <c r="Q9" s="209">
        <v>12564.4998846054</v>
      </c>
      <c r="R9" s="210">
        <v>12898.400304794312</v>
      </c>
    </row>
    <row r="10" spans="1:18" ht="11.1" customHeight="1" x14ac:dyDescent="0.2">
      <c r="A10" s="211" t="s">
        <v>29</v>
      </c>
      <c r="B10" s="208">
        <v>2220</v>
      </c>
      <c r="C10" s="208">
        <v>1257</v>
      </c>
      <c r="D10" s="208">
        <v>953.4</v>
      </c>
      <c r="E10" s="208">
        <v>858.2</v>
      </c>
      <c r="F10" s="208">
        <v>977.94103196874232</v>
      </c>
      <c r="G10" s="212">
        <v>1919.5148981577688</v>
      </c>
      <c r="H10" s="208">
        <v>804</v>
      </c>
      <c r="I10" s="212">
        <v>902.87228458288905</v>
      </c>
      <c r="J10" s="212">
        <v>990.70501219545554</v>
      </c>
      <c r="K10" s="213">
        <v>777.9394861116831</v>
      </c>
      <c r="L10" s="213">
        <v>1441</v>
      </c>
      <c r="M10" s="212">
        <v>1440.704726988911</v>
      </c>
      <c r="N10" s="212">
        <v>1340.5228513133516</v>
      </c>
      <c r="O10" s="212">
        <v>1423</v>
      </c>
      <c r="P10" s="209">
        <v>1320.7999715805054</v>
      </c>
      <c r="Q10" s="209">
        <v>1076.4999752044678</v>
      </c>
      <c r="R10" s="210">
        <v>881.90001678466797</v>
      </c>
    </row>
    <row r="11" spans="1:18" ht="11.1" customHeight="1" x14ac:dyDescent="0.2">
      <c r="A11" s="214" t="s">
        <v>30</v>
      </c>
      <c r="B11" s="208">
        <v>348</v>
      </c>
      <c r="C11" s="208">
        <v>136</v>
      </c>
      <c r="D11" s="208">
        <v>32</v>
      </c>
      <c r="E11" s="208">
        <v>129.19999999999999</v>
      </c>
      <c r="F11" s="208">
        <v>400</v>
      </c>
      <c r="G11" s="212">
        <v>863.4359485706882</v>
      </c>
      <c r="H11" s="208">
        <v>1428</v>
      </c>
      <c r="I11" s="212">
        <v>1523.4823907205675</v>
      </c>
      <c r="J11" s="212">
        <v>1517.0640308931411</v>
      </c>
      <c r="K11" s="213">
        <v>1551.5610113897837</v>
      </c>
      <c r="L11" s="213">
        <v>1686</v>
      </c>
      <c r="M11" s="212">
        <v>1500.1993785877955</v>
      </c>
      <c r="N11" s="212">
        <v>604.18667232552639</v>
      </c>
      <c r="O11" s="212">
        <v>707</v>
      </c>
      <c r="P11" s="209">
        <v>793.20000457763672</v>
      </c>
      <c r="Q11" s="209">
        <v>418.30001831054688</v>
      </c>
      <c r="R11" s="210">
        <v>983.69997406005859</v>
      </c>
    </row>
    <row r="12" spans="1:18" ht="11.1" customHeight="1" x14ac:dyDescent="0.2">
      <c r="A12" s="207" t="s">
        <v>31</v>
      </c>
      <c r="B12" s="208">
        <v>37</v>
      </c>
      <c r="C12" s="208" t="s">
        <v>13</v>
      </c>
      <c r="D12" s="208" t="s">
        <v>13</v>
      </c>
      <c r="E12" s="208" t="s">
        <v>13</v>
      </c>
      <c r="F12" s="208">
        <v>16.613793103448277</v>
      </c>
      <c r="G12" s="208">
        <v>64</v>
      </c>
      <c r="H12" s="208">
        <v>49</v>
      </c>
      <c r="I12" s="212">
        <v>181.81234029388236</v>
      </c>
      <c r="J12" s="212">
        <v>11.803166666666668</v>
      </c>
      <c r="K12" s="213">
        <v>81.860982857142844</v>
      </c>
      <c r="L12" s="213">
        <v>5</v>
      </c>
      <c r="M12" s="213" t="s">
        <v>13</v>
      </c>
      <c r="N12" s="213">
        <v>390.11151999999998</v>
      </c>
      <c r="O12" s="213" t="s">
        <v>13</v>
      </c>
      <c r="P12" s="209">
        <v>37.655284881591797</v>
      </c>
      <c r="Q12" s="209">
        <v>138.80650329589844</v>
      </c>
      <c r="R12" s="210" t="s">
        <v>13</v>
      </c>
    </row>
    <row r="13" spans="1:18" ht="11.1" customHeight="1" x14ac:dyDescent="0.2">
      <c r="A13" s="214" t="s">
        <v>205</v>
      </c>
      <c r="B13" s="208">
        <v>5800</v>
      </c>
      <c r="C13" s="208">
        <v>5759</v>
      </c>
      <c r="D13" s="208">
        <v>6541.6</v>
      </c>
      <c r="E13" s="208">
        <v>4875</v>
      </c>
      <c r="F13" s="208">
        <v>4035.4478743730351</v>
      </c>
      <c r="G13" s="212">
        <v>3532.0077534440911</v>
      </c>
      <c r="H13" s="208">
        <v>1876</v>
      </c>
      <c r="I13" s="212">
        <v>598.98100078297387</v>
      </c>
      <c r="J13" s="212">
        <v>653.83946806852714</v>
      </c>
      <c r="K13" s="213">
        <v>803.36740743641883</v>
      </c>
      <c r="L13" s="213">
        <v>591</v>
      </c>
      <c r="M13" s="212">
        <v>508.08870495125234</v>
      </c>
      <c r="N13" s="212">
        <v>429.69685325359688</v>
      </c>
      <c r="O13" s="212">
        <v>232</v>
      </c>
      <c r="P13" s="209">
        <v>168.70000076293945</v>
      </c>
      <c r="Q13" s="209" t="s">
        <v>13</v>
      </c>
      <c r="R13" s="210" t="s">
        <v>13</v>
      </c>
    </row>
    <row r="14" spans="1:18" ht="11.1" customHeight="1" x14ac:dyDescent="0.2">
      <c r="A14" s="214" t="s">
        <v>206</v>
      </c>
      <c r="B14" s="208">
        <v>117</v>
      </c>
      <c r="C14" s="208">
        <v>221</v>
      </c>
      <c r="D14" s="208">
        <v>337.2</v>
      </c>
      <c r="E14" s="208">
        <v>130</v>
      </c>
      <c r="F14" s="208">
        <v>101.81966115549272</v>
      </c>
      <c r="G14" s="212">
        <v>25.448146153846153</v>
      </c>
      <c r="H14" s="208">
        <v>20</v>
      </c>
      <c r="I14" s="212">
        <v>233.89155066666666</v>
      </c>
      <c r="J14" s="212">
        <v>71.268644444444448</v>
      </c>
      <c r="K14" s="212" t="s">
        <v>13</v>
      </c>
      <c r="L14" s="212">
        <v>49</v>
      </c>
      <c r="M14" s="212">
        <v>192.71354327162203</v>
      </c>
      <c r="N14" s="212">
        <v>97.588109955607251</v>
      </c>
      <c r="O14" s="212">
        <v>15</v>
      </c>
      <c r="P14" s="209">
        <v>28.500001907348633</v>
      </c>
      <c r="Q14" s="209" t="s">
        <v>13</v>
      </c>
      <c r="R14" s="210" t="s">
        <v>13</v>
      </c>
    </row>
    <row r="15" spans="1:18" ht="11.1" customHeight="1" x14ac:dyDescent="0.2">
      <c r="A15" s="214" t="s">
        <v>207</v>
      </c>
      <c r="B15" s="208">
        <v>27</v>
      </c>
      <c r="C15" s="208" t="s">
        <v>13</v>
      </c>
      <c r="D15" s="208">
        <v>42</v>
      </c>
      <c r="E15" s="208" t="s">
        <v>13</v>
      </c>
      <c r="F15" s="208" t="s">
        <v>13</v>
      </c>
      <c r="G15" s="212" t="s">
        <v>13</v>
      </c>
      <c r="H15" s="208" t="s">
        <v>13</v>
      </c>
      <c r="I15" s="208" t="s">
        <v>13</v>
      </c>
      <c r="J15" s="212" t="s">
        <v>13</v>
      </c>
      <c r="K15" s="212" t="s">
        <v>13</v>
      </c>
      <c r="L15" s="212">
        <v>58</v>
      </c>
      <c r="M15" s="212">
        <v>48.186782900815864</v>
      </c>
      <c r="N15" s="212" t="s">
        <v>13</v>
      </c>
      <c r="O15" s="212" t="s">
        <v>13</v>
      </c>
      <c r="P15" s="212" t="s">
        <v>13</v>
      </c>
      <c r="Q15" s="212" t="s">
        <v>13</v>
      </c>
      <c r="R15" s="215" t="s">
        <v>13</v>
      </c>
    </row>
    <row r="16" spans="1:18" ht="11.1" customHeight="1" x14ac:dyDescent="0.2">
      <c r="A16" s="214" t="s">
        <v>33</v>
      </c>
      <c r="B16" s="208">
        <v>3670</v>
      </c>
      <c r="C16" s="208">
        <v>5721</v>
      </c>
      <c r="D16" s="208">
        <v>5831.5</v>
      </c>
      <c r="E16" s="208">
        <v>7165.9</v>
      </c>
      <c r="F16" s="208">
        <v>7719.9643780441675</v>
      </c>
      <c r="G16" s="212">
        <v>5193.9962133203871</v>
      </c>
      <c r="H16" s="208">
        <v>3922</v>
      </c>
      <c r="I16" s="212">
        <v>4535.1009304533627</v>
      </c>
      <c r="J16" s="212">
        <v>4598.6985952887126</v>
      </c>
      <c r="K16" s="213">
        <v>6148.800847621962</v>
      </c>
      <c r="L16" s="213">
        <v>6767</v>
      </c>
      <c r="M16" s="212">
        <v>5322.6963211530301</v>
      </c>
      <c r="N16" s="212">
        <v>6709.0971382960506</v>
      </c>
      <c r="O16" s="212">
        <v>7628</v>
      </c>
      <c r="P16" s="209">
        <v>5808.8000385761197</v>
      </c>
      <c r="Q16" s="209">
        <v>7771.9001097679138</v>
      </c>
      <c r="R16" s="210">
        <v>7944.4001197814941</v>
      </c>
    </row>
    <row r="17" spans="1:18" ht="11.1" customHeight="1" x14ac:dyDescent="0.2">
      <c r="A17" s="214" t="s">
        <v>34</v>
      </c>
      <c r="B17" s="208">
        <v>673</v>
      </c>
      <c r="C17" s="208">
        <v>1008</v>
      </c>
      <c r="D17" s="208">
        <v>1124.7</v>
      </c>
      <c r="E17" s="208">
        <v>1480.8</v>
      </c>
      <c r="F17" s="208">
        <v>1523.4438092508526</v>
      </c>
      <c r="G17" s="212">
        <v>966.96290096927021</v>
      </c>
      <c r="H17" s="208">
        <v>1547</v>
      </c>
      <c r="I17" s="212">
        <v>1555.9312715323811</v>
      </c>
      <c r="J17" s="212">
        <v>874.59377349855083</v>
      </c>
      <c r="K17" s="213">
        <v>1640.355348195593</v>
      </c>
      <c r="L17" s="213">
        <v>841</v>
      </c>
      <c r="M17" s="212">
        <v>245.87644234141021</v>
      </c>
      <c r="N17" s="212">
        <v>647.58892077940811</v>
      </c>
      <c r="O17" s="212">
        <v>819</v>
      </c>
      <c r="P17" s="209">
        <v>663.70000076293945</v>
      </c>
      <c r="Q17" s="209">
        <v>802.70000791549683</v>
      </c>
      <c r="R17" s="210">
        <v>991.60001754760742</v>
      </c>
    </row>
    <row r="18" spans="1:18" ht="11.1" customHeight="1" x14ac:dyDescent="0.2">
      <c r="A18" s="216" t="s">
        <v>36</v>
      </c>
      <c r="B18" s="217">
        <v>5827</v>
      </c>
      <c r="C18" s="217">
        <v>6839</v>
      </c>
      <c r="D18" s="217">
        <v>6951.5</v>
      </c>
      <c r="E18" s="217">
        <v>6542.8</v>
      </c>
      <c r="F18" s="217">
        <v>6744.7443628276678</v>
      </c>
      <c r="G18" s="218">
        <v>4125.1917127738634</v>
      </c>
      <c r="H18" s="217">
        <v>5807</v>
      </c>
      <c r="I18" s="218">
        <v>7110.5246873523301</v>
      </c>
      <c r="J18" s="218">
        <v>7203.2336651423002</v>
      </c>
      <c r="K18" s="219">
        <v>10553.037729691312</v>
      </c>
      <c r="L18" s="219">
        <v>9151</v>
      </c>
      <c r="M18" s="218">
        <v>7846.4042057354063</v>
      </c>
      <c r="N18" s="218">
        <v>7893.6139074007297</v>
      </c>
      <c r="O18" s="212">
        <v>7909</v>
      </c>
      <c r="P18" s="209">
        <v>6051.9000060558319</v>
      </c>
      <c r="Q18" s="209">
        <v>6713.3997688293457</v>
      </c>
      <c r="R18" s="210">
        <v>6750.1999187469482</v>
      </c>
    </row>
    <row r="19" spans="1:18" ht="3.75" customHeight="1" x14ac:dyDescent="0.2">
      <c r="A19" s="187"/>
      <c r="B19" s="220"/>
      <c r="C19" s="220"/>
      <c r="D19" s="220"/>
      <c r="E19" s="220"/>
      <c r="F19" s="220"/>
      <c r="G19" s="221"/>
      <c r="H19" s="220"/>
      <c r="I19" s="220"/>
      <c r="J19" s="221"/>
      <c r="K19" s="221"/>
      <c r="L19" s="221"/>
      <c r="M19" s="221"/>
      <c r="N19" s="221"/>
      <c r="O19" s="93"/>
      <c r="P19" s="93"/>
      <c r="Q19" s="93"/>
      <c r="R19" s="93"/>
    </row>
    <row r="20" spans="1:18" ht="12.75" customHeight="1" x14ac:dyDescent="0.2">
      <c r="A20" s="466" t="s">
        <v>208</v>
      </c>
      <c r="B20" s="470">
        <f>SUM(B8:B18)</f>
        <v>48612</v>
      </c>
      <c r="C20" s="470">
        <f t="shared" ref="C20:Q20" si="0">SUM(C8:C18)</f>
        <v>45670</v>
      </c>
      <c r="D20" s="470">
        <f t="shared" si="0"/>
        <v>42703.7</v>
      </c>
      <c r="E20" s="470">
        <f t="shared" si="0"/>
        <v>42437.80000000001</v>
      </c>
      <c r="F20" s="470">
        <f t="shared" si="0"/>
        <v>44585.574482914686</v>
      </c>
      <c r="G20" s="470">
        <f t="shared" si="0"/>
        <v>40591.890017752332</v>
      </c>
      <c r="H20" s="470">
        <f t="shared" si="0"/>
        <v>38111</v>
      </c>
      <c r="I20" s="470">
        <f t="shared" si="0"/>
        <v>38601.477739569586</v>
      </c>
      <c r="J20" s="470">
        <f t="shared" si="0"/>
        <v>33493.772037015595</v>
      </c>
      <c r="K20" s="470">
        <f t="shared" si="0"/>
        <v>40299.056338634597</v>
      </c>
      <c r="L20" s="470">
        <f t="shared" si="0"/>
        <v>37556</v>
      </c>
      <c r="M20" s="470">
        <f t="shared" si="0"/>
        <v>36807.285537832046</v>
      </c>
      <c r="N20" s="470">
        <f t="shared" si="0"/>
        <v>34529.712540387271</v>
      </c>
      <c r="O20" s="470">
        <f t="shared" si="0"/>
        <v>33209</v>
      </c>
      <c r="P20" s="470">
        <f t="shared" si="0"/>
        <v>29720.614680290204</v>
      </c>
      <c r="Q20" s="470">
        <f t="shared" si="0"/>
        <v>31248.754247665398</v>
      </c>
      <c r="R20" s="470">
        <v>30450.200351715088</v>
      </c>
    </row>
    <row r="21" spans="1:18" ht="6" customHeight="1" x14ac:dyDescent="0.2">
      <c r="A21" s="68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</row>
    <row r="22" spans="1:18" ht="12.75" customHeight="1" x14ac:dyDescent="0.25">
      <c r="A22" s="572" t="s">
        <v>209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</row>
    <row r="23" spans="1:18" ht="11.1" customHeight="1" x14ac:dyDescent="0.2">
      <c r="A23" s="225" t="s">
        <v>210</v>
      </c>
      <c r="B23" s="226">
        <v>15</v>
      </c>
      <c r="C23" s="226">
        <v>31</v>
      </c>
      <c r="D23" s="226">
        <v>287</v>
      </c>
      <c r="E23" s="226">
        <v>66</v>
      </c>
      <c r="F23" s="226">
        <v>237</v>
      </c>
      <c r="G23" s="227" t="s">
        <v>13</v>
      </c>
      <c r="H23" s="227">
        <v>111</v>
      </c>
      <c r="I23" s="227" t="s">
        <v>13</v>
      </c>
      <c r="J23" s="227" t="s">
        <v>13</v>
      </c>
      <c r="K23" s="227" t="s">
        <v>13</v>
      </c>
      <c r="L23" s="227" t="s">
        <v>13</v>
      </c>
      <c r="M23" s="227">
        <v>517.21962468867116</v>
      </c>
      <c r="N23" s="227">
        <v>67.26971685983068</v>
      </c>
      <c r="O23" s="212">
        <v>10</v>
      </c>
      <c r="P23" s="209">
        <v>69.247535705566406</v>
      </c>
      <c r="Q23" s="209" t="s">
        <v>13</v>
      </c>
      <c r="R23" s="210" t="s">
        <v>13</v>
      </c>
    </row>
    <row r="24" spans="1:18" ht="11.1" customHeight="1" x14ac:dyDescent="0.2">
      <c r="A24" s="207" t="s">
        <v>35</v>
      </c>
      <c r="B24" s="208">
        <v>891</v>
      </c>
      <c r="C24" s="208">
        <v>1032</v>
      </c>
      <c r="D24" s="208">
        <v>323</v>
      </c>
      <c r="E24" s="208">
        <v>127</v>
      </c>
      <c r="F24" s="208">
        <v>502</v>
      </c>
      <c r="G24" s="208" t="s">
        <v>13</v>
      </c>
      <c r="H24" s="212" t="s">
        <v>13</v>
      </c>
      <c r="I24" s="212" t="s">
        <v>13</v>
      </c>
      <c r="J24" s="212" t="s">
        <v>13</v>
      </c>
      <c r="K24" s="212" t="s">
        <v>13</v>
      </c>
      <c r="L24" s="212" t="s">
        <v>13</v>
      </c>
      <c r="M24" s="212">
        <v>289.67470296574697</v>
      </c>
      <c r="N24" s="212">
        <v>426.62867399642676</v>
      </c>
      <c r="O24" s="212">
        <v>542</v>
      </c>
      <c r="P24" s="209">
        <v>746.64354705810547</v>
      </c>
      <c r="Q24" s="209">
        <v>617.45089912414551</v>
      </c>
      <c r="R24" s="210">
        <v>678.15693664550781</v>
      </c>
    </row>
    <row r="25" spans="1:18" ht="11.1" customHeight="1" x14ac:dyDescent="0.2">
      <c r="A25" s="207" t="s">
        <v>211</v>
      </c>
      <c r="B25" s="208">
        <v>906</v>
      </c>
      <c r="C25" s="208">
        <v>1063</v>
      </c>
      <c r="D25" s="208">
        <v>610</v>
      </c>
      <c r="E25" s="208">
        <v>193</v>
      </c>
      <c r="F25" s="208">
        <v>739</v>
      </c>
      <c r="G25" s="208">
        <v>131</v>
      </c>
      <c r="H25" s="208">
        <v>111</v>
      </c>
      <c r="I25" s="212">
        <v>255.20038558625316</v>
      </c>
      <c r="J25" s="212">
        <v>470.59972801964682</v>
      </c>
      <c r="K25" s="213">
        <v>439.40386984750063</v>
      </c>
      <c r="L25" s="213">
        <v>446</v>
      </c>
      <c r="M25" s="228">
        <v>806.89432765441813</v>
      </c>
      <c r="N25" s="228">
        <v>493.89839085625744</v>
      </c>
      <c r="O25" s="212">
        <v>552</v>
      </c>
      <c r="P25" s="212">
        <v>816</v>
      </c>
      <c r="Q25" s="209">
        <v>617.45089912414551</v>
      </c>
      <c r="R25" s="210">
        <v>678.15693664550781</v>
      </c>
    </row>
    <row r="26" spans="1:18" ht="11.1" customHeight="1" x14ac:dyDescent="0.2">
      <c r="A26" s="207" t="s">
        <v>212</v>
      </c>
      <c r="B26" s="208" t="s">
        <v>13</v>
      </c>
      <c r="C26" s="208" t="s">
        <v>13</v>
      </c>
      <c r="D26" s="208" t="s">
        <v>13</v>
      </c>
      <c r="E26" s="208" t="s">
        <v>13</v>
      </c>
      <c r="F26" s="208" t="s">
        <v>13</v>
      </c>
      <c r="G26" s="208" t="s">
        <v>13</v>
      </c>
      <c r="H26" s="208" t="s">
        <v>13</v>
      </c>
      <c r="I26" s="212" t="s">
        <v>13</v>
      </c>
      <c r="J26" s="212" t="s">
        <v>13</v>
      </c>
      <c r="K26" s="213">
        <v>40.470882945779572</v>
      </c>
      <c r="L26" s="213" t="s">
        <v>13</v>
      </c>
      <c r="M26" s="213" t="s">
        <v>13</v>
      </c>
      <c r="N26" s="213" t="s">
        <v>13</v>
      </c>
      <c r="O26" s="213" t="s">
        <v>13</v>
      </c>
      <c r="P26" s="213" t="s">
        <v>13</v>
      </c>
      <c r="Q26" s="213" t="s">
        <v>13</v>
      </c>
      <c r="R26" s="229" t="s">
        <v>13</v>
      </c>
    </row>
    <row r="27" spans="1:18" ht="11.1" customHeight="1" x14ac:dyDescent="0.2">
      <c r="A27" s="207" t="s">
        <v>213</v>
      </c>
      <c r="B27" s="208" t="s">
        <v>13</v>
      </c>
      <c r="C27" s="208">
        <v>158</v>
      </c>
      <c r="D27" s="208" t="s">
        <v>13</v>
      </c>
      <c r="E27" s="208" t="s">
        <v>13</v>
      </c>
      <c r="F27" s="208" t="s">
        <v>13</v>
      </c>
      <c r="G27" s="208" t="s">
        <v>13</v>
      </c>
      <c r="H27" s="208">
        <v>14</v>
      </c>
      <c r="I27" s="212" t="s">
        <v>13</v>
      </c>
      <c r="J27" s="212" t="s">
        <v>13</v>
      </c>
      <c r="K27" s="213">
        <v>1.618449988323603</v>
      </c>
      <c r="L27" s="213" t="s">
        <v>13</v>
      </c>
      <c r="M27" s="213" t="s">
        <v>13</v>
      </c>
      <c r="N27" s="213" t="s">
        <v>13</v>
      </c>
      <c r="O27" s="213" t="s">
        <v>13</v>
      </c>
      <c r="P27" s="213" t="s">
        <v>13</v>
      </c>
      <c r="Q27" s="213" t="s">
        <v>13</v>
      </c>
      <c r="R27" s="229" t="s">
        <v>13</v>
      </c>
    </row>
    <row r="28" spans="1:18" ht="11.1" customHeight="1" x14ac:dyDescent="0.2">
      <c r="A28" s="207" t="s">
        <v>214</v>
      </c>
      <c r="B28" s="208" t="s">
        <v>13</v>
      </c>
      <c r="C28" s="208">
        <v>45</v>
      </c>
      <c r="D28" s="208" t="s">
        <v>13</v>
      </c>
      <c r="E28" s="208" t="s">
        <v>13</v>
      </c>
      <c r="F28" s="208" t="s">
        <v>13</v>
      </c>
      <c r="G28" s="208" t="s">
        <v>13</v>
      </c>
      <c r="H28" s="208" t="s">
        <v>13</v>
      </c>
      <c r="I28" s="212" t="s">
        <v>13</v>
      </c>
      <c r="J28" s="212" t="s">
        <v>13</v>
      </c>
      <c r="K28" s="212" t="s">
        <v>13</v>
      </c>
      <c r="L28" s="212" t="s">
        <v>13</v>
      </c>
      <c r="M28" s="212" t="s">
        <v>13</v>
      </c>
      <c r="N28" s="212" t="s">
        <v>13</v>
      </c>
      <c r="O28" s="212" t="s">
        <v>13</v>
      </c>
      <c r="P28" s="212" t="s">
        <v>13</v>
      </c>
      <c r="Q28" s="212" t="s">
        <v>13</v>
      </c>
      <c r="R28" s="215" t="s">
        <v>13</v>
      </c>
    </row>
    <row r="29" spans="1:18" ht="11.1" customHeight="1" x14ac:dyDescent="0.2">
      <c r="A29" s="207" t="s">
        <v>215</v>
      </c>
      <c r="B29" s="208" t="s">
        <v>13</v>
      </c>
      <c r="C29" s="208" t="s">
        <v>13</v>
      </c>
      <c r="D29" s="208" t="s">
        <v>13</v>
      </c>
      <c r="E29" s="208" t="s">
        <v>13</v>
      </c>
      <c r="F29" s="208">
        <v>198.85711822660102</v>
      </c>
      <c r="G29" s="208">
        <v>273</v>
      </c>
      <c r="H29" s="208">
        <v>197</v>
      </c>
      <c r="I29" s="212">
        <v>211.74206533333336</v>
      </c>
      <c r="J29" s="212">
        <v>82.868882625850347</v>
      </c>
      <c r="K29" s="213">
        <v>55.164015515151519</v>
      </c>
      <c r="L29" s="213">
        <v>85</v>
      </c>
      <c r="M29" s="212">
        <v>10.359473684210528</v>
      </c>
      <c r="N29" s="212">
        <v>54.313837142857139</v>
      </c>
      <c r="O29" s="212" t="s">
        <v>216</v>
      </c>
      <c r="P29" s="209">
        <v>159.86300706863403</v>
      </c>
      <c r="Q29" s="209" t="s">
        <v>217</v>
      </c>
      <c r="R29" s="612" t="s">
        <v>449</v>
      </c>
    </row>
    <row r="30" spans="1:18" ht="11.1" customHeight="1" x14ac:dyDescent="0.2">
      <c r="A30" s="207" t="s">
        <v>218</v>
      </c>
      <c r="B30" s="208" t="s">
        <v>13</v>
      </c>
      <c r="C30" s="208" t="s">
        <v>13</v>
      </c>
      <c r="D30" s="208" t="s">
        <v>13</v>
      </c>
      <c r="E30" s="208" t="s">
        <v>13</v>
      </c>
      <c r="F30" s="208" t="s">
        <v>13</v>
      </c>
      <c r="G30" s="208" t="s">
        <v>13</v>
      </c>
      <c r="H30" s="208">
        <v>67</v>
      </c>
      <c r="I30" s="212">
        <v>10.072035555555557</v>
      </c>
      <c r="J30" s="212">
        <v>19.42464</v>
      </c>
      <c r="K30" s="212" t="s">
        <v>13</v>
      </c>
      <c r="L30" s="212" t="s">
        <v>13</v>
      </c>
      <c r="M30" s="212" t="s">
        <v>13</v>
      </c>
      <c r="N30" s="212" t="s">
        <v>13</v>
      </c>
      <c r="O30" s="212" t="s">
        <v>13</v>
      </c>
      <c r="P30" s="212" t="s">
        <v>13</v>
      </c>
      <c r="Q30" s="212" t="s">
        <v>13</v>
      </c>
      <c r="R30" s="215" t="s">
        <v>13</v>
      </c>
    </row>
    <row r="31" spans="1:18" ht="11.1" customHeight="1" x14ac:dyDescent="0.2">
      <c r="A31" s="207" t="s">
        <v>219</v>
      </c>
      <c r="B31" s="208" t="s">
        <v>13</v>
      </c>
      <c r="C31" s="208" t="s">
        <v>13</v>
      </c>
      <c r="D31" s="208" t="s">
        <v>13</v>
      </c>
      <c r="E31" s="208" t="s">
        <v>13</v>
      </c>
      <c r="F31" s="208" t="s">
        <v>13</v>
      </c>
      <c r="G31" s="208" t="s">
        <v>13</v>
      </c>
      <c r="H31" s="208" t="s">
        <v>13</v>
      </c>
      <c r="I31" s="212" t="s">
        <v>13</v>
      </c>
      <c r="J31" s="212" t="s">
        <v>13</v>
      </c>
      <c r="K31" s="212" t="s">
        <v>13</v>
      </c>
      <c r="L31" s="212" t="s">
        <v>13</v>
      </c>
      <c r="M31" s="230">
        <v>81</v>
      </c>
      <c r="N31" s="230" t="s">
        <v>13</v>
      </c>
      <c r="O31" s="230" t="s">
        <v>13</v>
      </c>
      <c r="P31" s="230" t="s">
        <v>13</v>
      </c>
      <c r="Q31" s="230" t="s">
        <v>13</v>
      </c>
      <c r="R31" s="231" t="s">
        <v>13</v>
      </c>
    </row>
    <row r="32" spans="1:18" ht="11.1" customHeight="1" x14ac:dyDescent="0.2">
      <c r="A32" s="207" t="s">
        <v>220</v>
      </c>
      <c r="B32" s="208" t="s">
        <v>13</v>
      </c>
      <c r="C32" s="208" t="s">
        <v>13</v>
      </c>
      <c r="D32" s="208" t="s">
        <v>13</v>
      </c>
      <c r="E32" s="208" t="s">
        <v>13</v>
      </c>
      <c r="F32" s="208" t="s">
        <v>13</v>
      </c>
      <c r="G32" s="208">
        <v>2451</v>
      </c>
      <c r="H32" s="208">
        <v>3013</v>
      </c>
      <c r="I32" s="212">
        <v>3394.353574732801</v>
      </c>
      <c r="J32" s="212">
        <v>2283.9053875342624</v>
      </c>
      <c r="K32" s="212" t="s">
        <v>13</v>
      </c>
      <c r="L32" s="212" t="s">
        <v>13</v>
      </c>
      <c r="M32" s="212" t="s">
        <v>13</v>
      </c>
      <c r="N32" s="212" t="s">
        <v>13</v>
      </c>
      <c r="O32" s="212" t="s">
        <v>13</v>
      </c>
      <c r="P32" s="212" t="s">
        <v>13</v>
      </c>
      <c r="Q32" s="212" t="s">
        <v>13</v>
      </c>
      <c r="R32" s="215" t="s">
        <v>13</v>
      </c>
    </row>
    <row r="33" spans="1:18" ht="3.75" customHeight="1" x14ac:dyDescent="0.2">
      <c r="A33" s="232"/>
      <c r="B33" s="233"/>
      <c r="C33" s="233"/>
      <c r="D33" s="233"/>
      <c r="E33" s="233"/>
      <c r="F33" s="233"/>
      <c r="G33" s="233"/>
      <c r="H33" s="233"/>
      <c r="I33" s="93"/>
      <c r="J33" s="93"/>
      <c r="K33" s="93"/>
      <c r="L33" s="93"/>
      <c r="M33" s="93"/>
      <c r="N33" s="93"/>
      <c r="O33" s="93"/>
      <c r="P33" s="93"/>
      <c r="Q33" s="93"/>
      <c r="R33" s="93"/>
    </row>
    <row r="34" spans="1:18" ht="12.75" customHeight="1" x14ac:dyDescent="0.2">
      <c r="A34" s="471" t="s">
        <v>221</v>
      </c>
      <c r="B34" s="472">
        <f>SUM(B23:B32)</f>
        <v>1812</v>
      </c>
      <c r="C34" s="472">
        <f t="shared" ref="C34:P34" si="1">SUM(C23:C32)</f>
        <v>2329</v>
      </c>
      <c r="D34" s="472">
        <f t="shared" si="1"/>
        <v>1220</v>
      </c>
      <c r="E34" s="472">
        <f t="shared" si="1"/>
        <v>386</v>
      </c>
      <c r="F34" s="472">
        <f t="shared" si="1"/>
        <v>1676.857118226601</v>
      </c>
      <c r="G34" s="472">
        <f t="shared" si="1"/>
        <v>2855</v>
      </c>
      <c r="H34" s="472">
        <f t="shared" si="1"/>
        <v>3513</v>
      </c>
      <c r="I34" s="472">
        <f t="shared" si="1"/>
        <v>3871.3680612079429</v>
      </c>
      <c r="J34" s="472">
        <f t="shared" si="1"/>
        <v>2856.7986381797596</v>
      </c>
      <c r="K34" s="472">
        <f t="shared" si="1"/>
        <v>536.65721829675533</v>
      </c>
      <c r="L34" s="472">
        <f t="shared" si="1"/>
        <v>531</v>
      </c>
      <c r="M34" s="472">
        <f t="shared" si="1"/>
        <v>1705.1481289930468</v>
      </c>
      <c r="N34" s="472">
        <f t="shared" si="1"/>
        <v>1042.110618855372</v>
      </c>
      <c r="O34" s="472">
        <v>1399</v>
      </c>
      <c r="P34" s="472">
        <f t="shared" si="1"/>
        <v>1791.7540898323059</v>
      </c>
      <c r="Q34" s="472">
        <v>1022.4508991241455</v>
      </c>
      <c r="R34" s="472">
        <v>838</v>
      </c>
    </row>
    <row r="35" spans="1:18" ht="6" customHeight="1" x14ac:dyDescent="0.2">
      <c r="A35" s="236"/>
      <c r="B35" s="233"/>
      <c r="C35" s="233"/>
      <c r="D35" s="233"/>
      <c r="E35" s="233"/>
      <c r="F35" s="233"/>
      <c r="G35" s="233"/>
      <c r="H35" s="233"/>
      <c r="I35" s="93"/>
      <c r="J35" s="93"/>
      <c r="K35" s="93"/>
      <c r="L35" s="93"/>
      <c r="M35" s="93"/>
      <c r="N35" s="93"/>
      <c r="O35" s="93"/>
      <c r="P35" s="237"/>
      <c r="Q35" s="237"/>
      <c r="R35" s="237"/>
    </row>
    <row r="36" spans="1:18" ht="12.75" customHeight="1" x14ac:dyDescent="0.25">
      <c r="A36" s="572" t="s">
        <v>222</v>
      </c>
      <c r="B36" s="233"/>
      <c r="C36" s="233"/>
      <c r="D36" s="233"/>
      <c r="E36" s="233"/>
      <c r="F36" s="233"/>
      <c r="G36" s="233"/>
      <c r="H36" s="233"/>
      <c r="I36" s="93"/>
      <c r="J36" s="93"/>
      <c r="K36" s="93"/>
      <c r="L36" s="93"/>
      <c r="M36" s="93"/>
      <c r="N36" s="93"/>
      <c r="O36" s="93"/>
      <c r="P36" s="237"/>
      <c r="Q36" s="237"/>
      <c r="R36" s="237"/>
    </row>
    <row r="37" spans="1:18" ht="11.1" customHeight="1" x14ac:dyDescent="0.2">
      <c r="A37" s="207" t="s">
        <v>24</v>
      </c>
      <c r="B37" s="208">
        <v>463</v>
      </c>
      <c r="C37" s="208">
        <v>836</v>
      </c>
      <c r="D37" s="208">
        <v>813.2</v>
      </c>
      <c r="E37" s="208">
        <v>729.1</v>
      </c>
      <c r="F37" s="208">
        <v>391.1380723870044</v>
      </c>
      <c r="G37" s="208" t="s">
        <v>13</v>
      </c>
      <c r="H37" s="208">
        <v>728</v>
      </c>
      <c r="I37" s="212">
        <v>402.5260033472274</v>
      </c>
      <c r="J37" s="212">
        <v>370.0647647936508</v>
      </c>
      <c r="K37" s="213">
        <v>401.10381743493764</v>
      </c>
      <c r="L37" s="213">
        <v>191</v>
      </c>
      <c r="M37" s="212">
        <v>192.422</v>
      </c>
      <c r="N37" s="212">
        <v>155</v>
      </c>
      <c r="O37" s="212" t="s">
        <v>13</v>
      </c>
      <c r="P37" s="238">
        <v>100.89953351020813</v>
      </c>
      <c r="Q37" s="238">
        <v>87.992814302444458</v>
      </c>
      <c r="R37" s="239" t="s">
        <v>13</v>
      </c>
    </row>
    <row r="38" spans="1:18" ht="11.1" customHeight="1" x14ac:dyDescent="0.2">
      <c r="A38" s="207" t="s">
        <v>32</v>
      </c>
      <c r="B38" s="208">
        <v>7863</v>
      </c>
      <c r="C38" s="208">
        <v>6540</v>
      </c>
      <c r="D38" s="208">
        <v>5913</v>
      </c>
      <c r="E38" s="208">
        <v>5960.5</v>
      </c>
      <c r="F38" s="208">
        <v>5514.5723129801127</v>
      </c>
      <c r="G38" s="208" t="s">
        <v>13</v>
      </c>
      <c r="H38" s="208">
        <v>4741</v>
      </c>
      <c r="I38" s="212">
        <v>4516.7015483937039</v>
      </c>
      <c r="J38" s="212">
        <v>3984.494190205206</v>
      </c>
      <c r="K38" s="213">
        <v>4308.3970195982947</v>
      </c>
      <c r="L38" s="213">
        <v>4041</v>
      </c>
      <c r="M38" s="212">
        <v>3402.5740000000001</v>
      </c>
      <c r="N38" s="212" t="s">
        <v>13</v>
      </c>
      <c r="O38" s="212">
        <v>3380</v>
      </c>
      <c r="P38" s="238">
        <v>3236.0000405311584</v>
      </c>
      <c r="Q38" s="238">
        <v>3316.299916267395</v>
      </c>
      <c r="R38" s="239">
        <v>3083.6999397277832</v>
      </c>
    </row>
    <row r="39" spans="1:18" ht="11.1" customHeight="1" x14ac:dyDescent="0.2">
      <c r="A39" s="207" t="s">
        <v>27</v>
      </c>
      <c r="B39" s="208">
        <v>3509</v>
      </c>
      <c r="C39" s="208">
        <v>3688</v>
      </c>
      <c r="D39" s="208">
        <v>1678.2</v>
      </c>
      <c r="E39" s="208">
        <v>1798.2</v>
      </c>
      <c r="F39" s="208">
        <v>1607.0368309650985</v>
      </c>
      <c r="G39" s="208" t="s">
        <v>13</v>
      </c>
      <c r="H39" s="208">
        <v>1239</v>
      </c>
      <c r="I39" s="212">
        <v>1148.4994207377588</v>
      </c>
      <c r="J39" s="212">
        <v>763.39954414430883</v>
      </c>
      <c r="K39" s="213">
        <v>791.71248163004566</v>
      </c>
      <c r="L39" s="213">
        <v>707</v>
      </c>
      <c r="M39" s="212">
        <v>555.00099999999998</v>
      </c>
      <c r="N39" s="212" t="s">
        <v>13</v>
      </c>
      <c r="O39" s="212">
        <v>527</v>
      </c>
      <c r="P39" s="238">
        <v>364.90000057220459</v>
      </c>
      <c r="Q39" s="238">
        <v>398.5</v>
      </c>
      <c r="R39" s="239">
        <v>383.90000915527344</v>
      </c>
    </row>
    <row r="40" spans="1:18" ht="11.1" customHeight="1" x14ac:dyDescent="0.2">
      <c r="A40" s="207" t="s">
        <v>223</v>
      </c>
      <c r="B40" s="208">
        <v>11372</v>
      </c>
      <c r="C40" s="208">
        <v>10228</v>
      </c>
      <c r="D40" s="208">
        <v>7591.2</v>
      </c>
      <c r="E40" s="208">
        <v>7758.7</v>
      </c>
      <c r="F40" s="208">
        <v>7121.6091439452111</v>
      </c>
      <c r="G40" s="208" t="s">
        <v>13</v>
      </c>
      <c r="H40" s="208">
        <v>5980</v>
      </c>
      <c r="I40" s="208">
        <v>5665.2009691314624</v>
      </c>
      <c r="J40" s="208">
        <v>4747.8937343495145</v>
      </c>
      <c r="K40" s="208">
        <v>5100.1095012283404</v>
      </c>
      <c r="L40" s="208">
        <v>4748</v>
      </c>
      <c r="M40" s="208">
        <v>3957.5749999999998</v>
      </c>
      <c r="N40" s="212">
        <v>3610</v>
      </c>
      <c r="O40" s="212">
        <v>3907</v>
      </c>
      <c r="P40" s="212">
        <v>3601</v>
      </c>
      <c r="Q40" s="212">
        <v>3714.799916267395</v>
      </c>
      <c r="R40" s="215">
        <v>3467.5999488830566</v>
      </c>
    </row>
    <row r="41" spans="1:18" ht="3.75" customHeight="1" x14ac:dyDescent="0.2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93"/>
      <c r="O41" s="93"/>
      <c r="P41" s="93"/>
      <c r="Q41" s="93"/>
      <c r="R41" s="93"/>
    </row>
    <row r="42" spans="1:18" ht="12.75" customHeight="1" x14ac:dyDescent="0.2">
      <c r="A42" s="471" t="s">
        <v>224</v>
      </c>
      <c r="B42" s="472">
        <v>11835</v>
      </c>
      <c r="C42" s="472">
        <v>11064</v>
      </c>
      <c r="D42" s="472">
        <v>8404.4</v>
      </c>
      <c r="E42" s="472">
        <v>8487.7999999999993</v>
      </c>
      <c r="F42" s="472">
        <v>7512.7472163322154</v>
      </c>
      <c r="G42" s="472" t="s">
        <v>13</v>
      </c>
      <c r="H42" s="472">
        <v>6708</v>
      </c>
      <c r="I42" s="472">
        <v>6067.7269724786902</v>
      </c>
      <c r="J42" s="473">
        <f>J37+J38+J39</f>
        <v>5117.9584991431657</v>
      </c>
      <c r="K42" s="473">
        <f>K37+K38+K39</f>
        <v>5501.2133186632782</v>
      </c>
      <c r="L42" s="473">
        <v>4939</v>
      </c>
      <c r="M42" s="473">
        <v>4149.9940412286542</v>
      </c>
      <c r="N42" s="473">
        <v>3764.6975895360106</v>
      </c>
      <c r="O42" s="473">
        <v>3907</v>
      </c>
      <c r="P42" s="473">
        <v>3702</v>
      </c>
      <c r="Q42" s="473">
        <v>3802.7927305698395</v>
      </c>
      <c r="R42" s="473">
        <v>3467.5999488830566</v>
      </c>
    </row>
    <row r="43" spans="1:18" ht="6.75" customHeight="1" x14ac:dyDescent="0.2">
      <c r="A43" s="241"/>
      <c r="B43" s="233"/>
      <c r="C43" s="233"/>
      <c r="D43" s="233"/>
      <c r="E43" s="233"/>
      <c r="F43" s="233"/>
      <c r="G43" s="233"/>
      <c r="H43" s="233"/>
      <c r="I43" s="93"/>
      <c r="J43" s="93"/>
      <c r="K43" s="93"/>
      <c r="L43" s="93"/>
      <c r="M43" s="93"/>
      <c r="N43" s="93"/>
      <c r="O43" s="93"/>
      <c r="P43" s="93"/>
      <c r="Q43" s="93"/>
      <c r="R43" s="93"/>
    </row>
    <row r="44" spans="1:18" ht="12.75" customHeight="1" x14ac:dyDescent="0.2">
      <c r="A44" s="474" t="s">
        <v>37</v>
      </c>
      <c r="B44" s="475">
        <f>B42+B34+B20</f>
        <v>62259</v>
      </c>
      <c r="C44" s="475">
        <f>C42+C34+C20</f>
        <v>59063</v>
      </c>
      <c r="D44" s="475">
        <f>D42+D34+D20</f>
        <v>52328.1</v>
      </c>
      <c r="E44" s="475">
        <f>E42+E34+E20</f>
        <v>51311.600000000006</v>
      </c>
      <c r="F44" s="475">
        <f>F42+F34+F20</f>
        <v>53775.178817473505</v>
      </c>
      <c r="G44" s="475">
        <v>43447</v>
      </c>
      <c r="H44" s="475">
        <f t="shared" ref="H44:N44" si="2">H42+H34+H20</f>
        <v>48332</v>
      </c>
      <c r="I44" s="475">
        <f t="shared" si="2"/>
        <v>48540.572773256223</v>
      </c>
      <c r="J44" s="475">
        <f t="shared" si="2"/>
        <v>41468.529174338517</v>
      </c>
      <c r="K44" s="475">
        <f t="shared" si="2"/>
        <v>46336.926875594632</v>
      </c>
      <c r="L44" s="475">
        <f t="shared" si="2"/>
        <v>43026</v>
      </c>
      <c r="M44" s="475">
        <f t="shared" si="2"/>
        <v>42662.427708053743</v>
      </c>
      <c r="N44" s="475">
        <f t="shared" si="2"/>
        <v>39336.520748778654</v>
      </c>
      <c r="O44" s="472">
        <v>37963</v>
      </c>
      <c r="P44" s="472">
        <v>34398</v>
      </c>
      <c r="Q44" s="472">
        <v>36073.99787735939</v>
      </c>
      <c r="R44" s="472">
        <v>34755.800300598145</v>
      </c>
    </row>
    <row r="45" spans="1:18" ht="6" customHeight="1" x14ac:dyDescent="0.2">
      <c r="A45" s="68"/>
      <c r="B45" s="244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245"/>
      <c r="N45" s="245"/>
      <c r="O45" s="245"/>
    </row>
    <row r="46" spans="1:18" x14ac:dyDescent="0.2">
      <c r="A46" s="638" t="s">
        <v>225</v>
      </c>
      <c r="B46" s="639"/>
      <c r="C46" s="639"/>
      <c r="D46" s="639" t="s">
        <v>226</v>
      </c>
      <c r="E46" s="640"/>
      <c r="F46" s="641"/>
      <c r="G46" s="639" t="s">
        <v>227</v>
      </c>
      <c r="H46" s="641"/>
      <c r="I46" s="642"/>
      <c r="J46" s="244"/>
      <c r="K46" s="68"/>
      <c r="L46" s="244"/>
      <c r="M46" s="244"/>
      <c r="N46" s="244"/>
      <c r="O46" s="244"/>
    </row>
    <row r="47" spans="1:18" x14ac:dyDescent="0.2">
      <c r="A47" s="68"/>
      <c r="B47" s="68"/>
      <c r="C47" s="68"/>
      <c r="D47" s="68"/>
      <c r="E47" s="68"/>
      <c r="F47" s="68"/>
      <c r="G47" s="68"/>
      <c r="H47" s="68"/>
      <c r="I47" s="68"/>
      <c r="J47" s="244"/>
      <c r="K47" s="68"/>
      <c r="L47" s="68"/>
      <c r="M47" s="68"/>
      <c r="N47" s="68"/>
      <c r="O47" s="68"/>
      <c r="R47" s="66"/>
    </row>
    <row r="50" spans="15:18" x14ac:dyDescent="0.2">
      <c r="O50" s="66"/>
      <c r="P50" s="66"/>
      <c r="Q50" s="66"/>
      <c r="R50" s="180"/>
    </row>
  </sheetData>
  <mergeCells count="1">
    <mergeCell ref="B3:R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7030A0"/>
  </sheetPr>
  <dimension ref="A1:AI55"/>
  <sheetViews>
    <sheetView showGridLines="0" topLeftCell="S1" zoomScaleNormal="100" workbookViewId="0">
      <selection activeCell="S1" sqref="S1"/>
    </sheetView>
  </sheetViews>
  <sheetFormatPr defaultRowHeight="12.75" x14ac:dyDescent="0.2"/>
  <cols>
    <col min="1" max="1" width="22.5703125" style="3" hidden="1" customWidth="1"/>
    <col min="2" max="16" width="8.7109375" style="3" hidden="1" customWidth="1"/>
    <col min="17" max="18" width="0" style="3" hidden="1" customWidth="1"/>
    <col min="19" max="19" width="22.5703125" style="3" customWidth="1"/>
    <col min="20" max="34" width="7.7109375" style="3" customWidth="1"/>
    <col min="35" max="16384" width="9.140625" style="3"/>
  </cols>
  <sheetData>
    <row r="1" spans="1:35" ht="15" customHeight="1" x14ac:dyDescent="0.2">
      <c r="A1" s="186" t="s">
        <v>201</v>
      </c>
      <c r="B1" s="187"/>
      <c r="C1" s="187"/>
      <c r="D1" s="188"/>
      <c r="E1" s="188"/>
      <c r="F1" s="187"/>
      <c r="G1" s="187"/>
      <c r="H1" s="187"/>
      <c r="I1" s="187"/>
      <c r="J1" s="68"/>
      <c r="K1" s="68"/>
      <c r="L1" s="68"/>
      <c r="M1" s="68"/>
      <c r="N1" s="68"/>
      <c r="O1" s="68"/>
      <c r="S1" s="186" t="s">
        <v>383</v>
      </c>
      <c r="T1" s="248"/>
      <c r="U1" s="248"/>
      <c r="V1" s="248"/>
      <c r="W1" s="187"/>
      <c r="X1" s="187"/>
      <c r="Y1" s="68"/>
      <c r="Z1" s="68"/>
      <c r="AA1" s="68"/>
      <c r="AB1" s="68"/>
      <c r="AC1" s="68"/>
      <c r="AD1" s="68"/>
      <c r="AE1" s="68"/>
    </row>
    <row r="2" spans="1:35" ht="15" customHeight="1" x14ac:dyDescent="0.2">
      <c r="A2" s="189"/>
      <c r="B2" s="187"/>
      <c r="C2" s="187"/>
      <c r="D2" s="188"/>
      <c r="E2" s="188"/>
      <c r="F2" s="187"/>
      <c r="G2" s="187"/>
      <c r="H2" s="187"/>
      <c r="I2" s="187"/>
      <c r="J2" s="68"/>
      <c r="K2" s="68"/>
      <c r="L2" s="68"/>
      <c r="M2" s="68"/>
      <c r="N2" s="68"/>
      <c r="O2" s="68"/>
      <c r="S2" s="68"/>
      <c r="T2" s="248"/>
      <c r="U2" s="248"/>
      <c r="V2" s="248"/>
      <c r="W2" s="187"/>
      <c r="X2" s="187"/>
      <c r="Y2" s="68"/>
      <c r="Z2" s="68"/>
      <c r="AA2" s="68"/>
      <c r="AB2" s="68"/>
      <c r="AC2" s="68"/>
      <c r="AD2" s="68"/>
      <c r="AE2" s="68"/>
    </row>
    <row r="3" spans="1:35" ht="15" customHeight="1" x14ac:dyDescent="0.2">
      <c r="A3" s="190"/>
      <c r="B3" s="695" t="s">
        <v>202</v>
      </c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5"/>
      <c r="P3" s="695"/>
      <c r="Q3" s="695"/>
      <c r="S3" s="249"/>
      <c r="T3" s="696" t="s">
        <v>228</v>
      </c>
      <c r="U3" s="696"/>
      <c r="V3" s="696"/>
      <c r="W3" s="696"/>
      <c r="X3" s="696"/>
      <c r="Y3" s="696"/>
      <c r="Z3" s="696"/>
      <c r="AA3" s="696"/>
      <c r="AB3" s="696"/>
      <c r="AC3" s="696"/>
      <c r="AD3" s="696"/>
      <c r="AE3" s="696"/>
      <c r="AF3" s="696"/>
      <c r="AG3" s="696"/>
      <c r="AH3" s="696"/>
      <c r="AI3" s="696"/>
    </row>
    <row r="4" spans="1:35" ht="6" customHeight="1" x14ac:dyDescent="0.2">
      <c r="A4" s="190"/>
      <c r="B4" s="191"/>
      <c r="C4" s="191"/>
      <c r="D4" s="192"/>
      <c r="E4" s="191"/>
      <c r="F4" s="190"/>
      <c r="G4" s="190"/>
      <c r="H4" s="190"/>
      <c r="I4" s="190"/>
      <c r="J4" s="68"/>
      <c r="K4" s="68"/>
      <c r="L4" s="68"/>
      <c r="M4" s="68"/>
      <c r="N4" s="68"/>
      <c r="O4" s="68"/>
      <c r="S4" s="68"/>
      <c r="T4" s="248"/>
      <c r="U4" s="250"/>
      <c r="V4" s="248"/>
      <c r="W4" s="187"/>
      <c r="X4" s="187"/>
      <c r="Y4" s="68"/>
      <c r="Z4" s="68"/>
      <c r="AA4" s="68"/>
      <c r="AB4" s="68"/>
      <c r="AC4" s="68"/>
      <c r="AD4" s="68"/>
      <c r="AE4" s="68"/>
    </row>
    <row r="5" spans="1:35" x14ac:dyDescent="0.2">
      <c r="A5" s="193" t="s">
        <v>19</v>
      </c>
      <c r="B5" s="194">
        <v>1990</v>
      </c>
      <c r="C5" s="194">
        <v>1992</v>
      </c>
      <c r="D5" s="194">
        <v>1994</v>
      </c>
      <c r="E5" s="195">
        <v>1996</v>
      </c>
      <c r="F5" s="195">
        <v>1998</v>
      </c>
      <c r="G5" s="195" t="s">
        <v>203</v>
      </c>
      <c r="H5" s="195">
        <v>2002</v>
      </c>
      <c r="I5" s="195">
        <v>2004</v>
      </c>
      <c r="J5" s="195">
        <v>2006</v>
      </c>
      <c r="K5" s="195">
        <v>2008</v>
      </c>
      <c r="L5" s="195">
        <v>2010</v>
      </c>
      <c r="M5" s="195">
        <v>2012</v>
      </c>
      <c r="N5" s="195">
        <v>2014</v>
      </c>
      <c r="O5" s="196">
        <v>2016</v>
      </c>
      <c r="P5" s="196">
        <v>2018</v>
      </c>
      <c r="Q5" s="196">
        <v>2020</v>
      </c>
      <c r="S5" s="476" t="s">
        <v>19</v>
      </c>
      <c r="T5" s="477" t="s">
        <v>384</v>
      </c>
      <c r="U5" s="477" t="s">
        <v>385</v>
      </c>
      <c r="V5" s="477" t="s">
        <v>386</v>
      </c>
      <c r="W5" s="477" t="s">
        <v>387</v>
      </c>
      <c r="X5" s="477" t="s">
        <v>388</v>
      </c>
      <c r="Y5" s="477" t="s">
        <v>389</v>
      </c>
      <c r="Z5" s="477" t="s">
        <v>390</v>
      </c>
      <c r="AA5" s="477" t="s">
        <v>391</v>
      </c>
      <c r="AB5" s="477" t="s">
        <v>392</v>
      </c>
      <c r="AC5" s="477" t="s">
        <v>393</v>
      </c>
      <c r="AD5" s="477" t="s">
        <v>394</v>
      </c>
      <c r="AE5" s="477" t="s">
        <v>395</v>
      </c>
      <c r="AF5" s="477" t="s">
        <v>396</v>
      </c>
      <c r="AG5" s="477" t="s">
        <v>397</v>
      </c>
      <c r="AH5" s="477" t="s">
        <v>398</v>
      </c>
      <c r="AI5" s="477" t="s">
        <v>399</v>
      </c>
    </row>
    <row r="6" spans="1:35" ht="6" customHeight="1" x14ac:dyDescent="0.2">
      <c r="A6" s="197"/>
      <c r="B6" s="198"/>
      <c r="C6" s="198"/>
      <c r="D6" s="199"/>
      <c r="E6" s="199"/>
      <c r="F6" s="198"/>
      <c r="G6" s="198"/>
      <c r="H6" s="198"/>
      <c r="I6" s="198"/>
      <c r="J6" s="200"/>
      <c r="K6" s="200"/>
      <c r="L6" s="200"/>
      <c r="M6" s="200"/>
      <c r="N6" s="200"/>
      <c r="O6" s="201"/>
      <c r="P6" s="201"/>
      <c r="Q6" s="201"/>
      <c r="S6" s="251"/>
      <c r="T6" s="252"/>
      <c r="U6" s="252"/>
      <c r="V6" s="252"/>
      <c r="W6" s="252"/>
      <c r="X6" s="252"/>
      <c r="Y6" s="252"/>
      <c r="Z6" s="252"/>
      <c r="AA6" s="252"/>
      <c r="AB6" s="253"/>
      <c r="AC6" s="253"/>
      <c r="AD6" s="253"/>
      <c r="AE6" s="254"/>
      <c r="AF6" s="255"/>
      <c r="AG6" s="255"/>
      <c r="AH6" s="255"/>
      <c r="AI6" s="255"/>
    </row>
    <row r="7" spans="1:35" ht="12.75" customHeight="1" x14ac:dyDescent="0.25">
      <c r="A7" s="202" t="s">
        <v>204</v>
      </c>
      <c r="B7" s="203"/>
      <c r="C7" s="203"/>
      <c r="D7" s="204"/>
      <c r="E7" s="204"/>
      <c r="F7" s="203"/>
      <c r="G7" s="203"/>
      <c r="H7" s="203"/>
      <c r="I7" s="203"/>
      <c r="J7" s="205"/>
      <c r="K7" s="205"/>
      <c r="L7" s="205"/>
      <c r="M7" s="205"/>
      <c r="N7" s="205"/>
      <c r="O7" s="206"/>
      <c r="P7" s="206"/>
      <c r="Q7" s="206"/>
      <c r="S7" s="573" t="s">
        <v>204</v>
      </c>
      <c r="T7" s="252"/>
      <c r="U7" s="252"/>
      <c r="V7" s="252"/>
      <c r="W7" s="252"/>
      <c r="X7" s="252"/>
      <c r="Y7" s="252"/>
      <c r="Z7" s="252"/>
      <c r="AA7" s="252"/>
      <c r="AB7" s="253"/>
      <c r="AC7" s="253"/>
      <c r="AD7" s="253"/>
      <c r="AE7" s="253"/>
      <c r="AF7" s="256"/>
      <c r="AG7" s="256"/>
      <c r="AH7" s="256"/>
      <c r="AI7" s="256"/>
    </row>
    <row r="8" spans="1:35" ht="11.1" customHeight="1" x14ac:dyDescent="0.2">
      <c r="A8" s="207" t="s">
        <v>26</v>
      </c>
      <c r="B8" s="208">
        <v>0</v>
      </c>
      <c r="C8" s="208">
        <v>0</v>
      </c>
      <c r="D8" s="208">
        <v>0</v>
      </c>
      <c r="E8" s="208">
        <v>0</v>
      </c>
      <c r="F8" s="208">
        <v>0</v>
      </c>
      <c r="G8" s="208">
        <v>0</v>
      </c>
      <c r="H8" s="208">
        <v>0</v>
      </c>
      <c r="I8" s="208">
        <v>0</v>
      </c>
      <c r="J8" s="208">
        <v>0</v>
      </c>
      <c r="K8" s="208">
        <v>0</v>
      </c>
      <c r="L8" s="208">
        <v>0</v>
      </c>
      <c r="M8" s="208">
        <v>0</v>
      </c>
      <c r="N8" s="208">
        <v>0</v>
      </c>
      <c r="O8" s="208">
        <v>0</v>
      </c>
      <c r="P8" s="209">
        <v>121.85940313339233</v>
      </c>
      <c r="Q8" s="210">
        <v>1762.6479797363281</v>
      </c>
      <c r="S8" s="214" t="s">
        <v>26</v>
      </c>
      <c r="T8" s="257" t="s">
        <v>13</v>
      </c>
      <c r="U8" s="257" t="s">
        <v>13</v>
      </c>
      <c r="V8" s="257" t="s">
        <v>13</v>
      </c>
      <c r="W8" s="257" t="s">
        <v>13</v>
      </c>
      <c r="X8" s="257" t="s">
        <v>13</v>
      </c>
      <c r="Y8" s="257" t="s">
        <v>13</v>
      </c>
      <c r="Z8" s="257" t="s">
        <v>13</v>
      </c>
      <c r="AA8" s="257" t="s">
        <v>13</v>
      </c>
      <c r="AB8" s="257" t="s">
        <v>13</v>
      </c>
      <c r="AC8" s="257" t="s">
        <v>13</v>
      </c>
      <c r="AD8" s="257" t="s">
        <v>13</v>
      </c>
      <c r="AE8" s="257" t="s">
        <v>13</v>
      </c>
      <c r="AF8" s="257" t="s">
        <v>13</v>
      </c>
      <c r="AG8" s="257" t="s">
        <v>13</v>
      </c>
      <c r="AH8" s="257">
        <v>13.464603751643695</v>
      </c>
      <c r="AI8" s="624" t="s">
        <v>13</v>
      </c>
    </row>
    <row r="9" spans="1:35" ht="11.1" customHeight="1" x14ac:dyDescent="0.2">
      <c r="A9" s="211" t="s">
        <v>28</v>
      </c>
      <c r="B9" s="208">
        <v>29893</v>
      </c>
      <c r="C9" s="208">
        <v>24729</v>
      </c>
      <c r="D9" s="208">
        <v>20889.8</v>
      </c>
      <c r="E9" s="208">
        <v>21255.9</v>
      </c>
      <c r="F9" s="208">
        <v>23065.599572191284</v>
      </c>
      <c r="G9" s="212">
        <v>23901.332444362415</v>
      </c>
      <c r="H9" s="208">
        <v>22658</v>
      </c>
      <c r="I9" s="212">
        <v>21958.881283184532</v>
      </c>
      <c r="J9" s="212">
        <v>17572.565680817799</v>
      </c>
      <c r="K9" s="213">
        <v>18742.133525330704</v>
      </c>
      <c r="L9" s="213">
        <v>16967</v>
      </c>
      <c r="M9" s="212">
        <v>19702.415431901791</v>
      </c>
      <c r="N9" s="212">
        <v>16417.306567062999</v>
      </c>
      <c r="O9" s="212">
        <v>14476</v>
      </c>
      <c r="P9" s="209">
        <v>14725.499968051899</v>
      </c>
      <c r="Q9" s="210">
        <v>12564.499884605408</v>
      </c>
      <c r="S9" s="214" t="s">
        <v>28</v>
      </c>
      <c r="T9" s="257">
        <v>-0.56851435771604353</v>
      </c>
      <c r="U9" s="257">
        <v>-0.47840995168448741</v>
      </c>
      <c r="V9" s="257">
        <v>-0.38255032097988917</v>
      </c>
      <c r="W9" s="257">
        <v>-0.39318493666255905</v>
      </c>
      <c r="X9" s="257">
        <v>-0.44079492646941265</v>
      </c>
      <c r="Y9" s="257">
        <v>-0.46034806491147551</v>
      </c>
      <c r="Z9" s="257">
        <v>-0.43073526768495407</v>
      </c>
      <c r="AA9" s="257">
        <v>-0.41261122830189312</v>
      </c>
      <c r="AB9" s="257">
        <v>-0.26599219834618704</v>
      </c>
      <c r="AC9" s="257">
        <v>-0.31179658455844239</v>
      </c>
      <c r="AD9" s="257">
        <v>-0.23979487801059052</v>
      </c>
      <c r="AE9" s="257">
        <v>-0.34533913624065349</v>
      </c>
      <c r="AF9" s="257">
        <v>-0.21434126529186248</v>
      </c>
      <c r="AG9" s="257">
        <v>-0.1089803602656596</v>
      </c>
      <c r="AH9" s="257">
        <v>-0.1240772583084867</v>
      </c>
      <c r="AI9" s="624">
        <v>2.6574907338573928E-2</v>
      </c>
    </row>
    <row r="10" spans="1:35" ht="11.1" customHeight="1" x14ac:dyDescent="0.2">
      <c r="A10" s="211" t="s">
        <v>29</v>
      </c>
      <c r="B10" s="208">
        <v>2220</v>
      </c>
      <c r="C10" s="208">
        <v>1257</v>
      </c>
      <c r="D10" s="208">
        <v>953.4</v>
      </c>
      <c r="E10" s="208">
        <v>858.2</v>
      </c>
      <c r="F10" s="208">
        <v>977.94103196874232</v>
      </c>
      <c r="G10" s="212">
        <v>1919.5148981577688</v>
      </c>
      <c r="H10" s="208">
        <v>804</v>
      </c>
      <c r="I10" s="212">
        <v>902.87228458288905</v>
      </c>
      <c r="J10" s="212">
        <v>990.70501219545554</v>
      </c>
      <c r="K10" s="213">
        <v>777.9394861116831</v>
      </c>
      <c r="L10" s="213">
        <v>1441</v>
      </c>
      <c r="M10" s="212">
        <v>1440.704726988911</v>
      </c>
      <c r="N10" s="212">
        <v>1340.5228513133516</v>
      </c>
      <c r="O10" s="212">
        <v>1423</v>
      </c>
      <c r="P10" s="209">
        <v>1320.7999715805054</v>
      </c>
      <c r="Q10" s="210">
        <v>1076.4999752044678</v>
      </c>
      <c r="S10" s="214" t="s">
        <v>29</v>
      </c>
      <c r="T10" s="257">
        <v>-0.60274774018708643</v>
      </c>
      <c r="U10" s="257">
        <v>-0.298408896750463</v>
      </c>
      <c r="V10" s="257">
        <v>-7.4994738006431749E-2</v>
      </c>
      <c r="W10" s="257">
        <v>2.7615959898238174E-2</v>
      </c>
      <c r="X10" s="257">
        <v>-9.8207368383683935E-2</v>
      </c>
      <c r="Y10" s="257">
        <v>-0.54056099401413304</v>
      </c>
      <c r="Z10" s="257">
        <v>9.6890568140134192E-2</v>
      </c>
      <c r="AA10" s="257">
        <v>-2.3228388063667116E-2</v>
      </c>
      <c r="AB10" s="257">
        <v>-0.10982582511586358</v>
      </c>
      <c r="AC10" s="257">
        <v>0.133635755131293</v>
      </c>
      <c r="AD10" s="257">
        <v>-0.38799443665186117</v>
      </c>
      <c r="AE10" s="257">
        <v>-0.38786900586642148</v>
      </c>
      <c r="AF10" s="257">
        <v>-0.34212235478071606</v>
      </c>
      <c r="AG10" s="257">
        <v>-0.38025297485265774</v>
      </c>
      <c r="AH10" s="257">
        <v>-0.33229857983009925</v>
      </c>
      <c r="AI10" s="624">
        <v>-0.18077098272374592</v>
      </c>
    </row>
    <row r="11" spans="1:35" ht="11.1" customHeight="1" x14ac:dyDescent="0.2">
      <c r="A11" s="214" t="s">
        <v>30</v>
      </c>
      <c r="B11" s="208">
        <v>348</v>
      </c>
      <c r="C11" s="208">
        <v>136</v>
      </c>
      <c r="D11" s="208">
        <v>32</v>
      </c>
      <c r="E11" s="208">
        <v>129.19999999999999</v>
      </c>
      <c r="F11" s="208">
        <v>400</v>
      </c>
      <c r="G11" s="212">
        <v>863.4359485706882</v>
      </c>
      <c r="H11" s="208">
        <v>1428</v>
      </c>
      <c r="I11" s="212">
        <v>1523.4823907205675</v>
      </c>
      <c r="J11" s="212">
        <v>1517.0640308931411</v>
      </c>
      <c r="K11" s="213">
        <v>1551.5610113897837</v>
      </c>
      <c r="L11" s="213">
        <v>1686</v>
      </c>
      <c r="M11" s="212">
        <v>1500.1993785877955</v>
      </c>
      <c r="N11" s="212">
        <v>604.18667232552639</v>
      </c>
      <c r="O11" s="212">
        <v>707</v>
      </c>
      <c r="P11" s="209">
        <v>793.20000457763672</v>
      </c>
      <c r="Q11" s="210">
        <v>418.30001831054688</v>
      </c>
      <c r="S11" s="214" t="s">
        <v>30</v>
      </c>
      <c r="T11" s="257">
        <v>1.8267240633909729</v>
      </c>
      <c r="U11" s="257">
        <v>6.2330880445592545</v>
      </c>
      <c r="V11" s="257">
        <v>29.740624189376831</v>
      </c>
      <c r="W11" s="257">
        <v>6.6137768890097419</v>
      </c>
      <c r="X11" s="257">
        <v>1.4592499351501464</v>
      </c>
      <c r="Y11" s="257">
        <v>0.13928540465387473</v>
      </c>
      <c r="Z11" s="257">
        <v>-0.31113447194673771</v>
      </c>
      <c r="AA11" s="257">
        <v>-0.35430827421983258</v>
      </c>
      <c r="AB11" s="257">
        <v>-0.35157649642452804</v>
      </c>
      <c r="AC11" s="257">
        <v>-0.36599336613973921</v>
      </c>
      <c r="AD11" s="257">
        <v>-0.41654805809011941</v>
      </c>
      <c r="AE11" s="257">
        <v>-0.34428717402478914</v>
      </c>
      <c r="AF11" s="257">
        <v>0.62813914824333694</v>
      </c>
      <c r="AG11" s="257">
        <v>0.39137195765213373</v>
      </c>
      <c r="AH11" s="257">
        <v>0.2401663746634235</v>
      </c>
      <c r="AI11" s="624">
        <v>1.3516613220173408</v>
      </c>
    </row>
    <row r="12" spans="1:35" ht="11.1" customHeight="1" x14ac:dyDescent="0.2">
      <c r="A12" s="207" t="s">
        <v>31</v>
      </c>
      <c r="B12" s="208">
        <v>37</v>
      </c>
      <c r="C12" s="208">
        <v>0</v>
      </c>
      <c r="D12" s="208">
        <v>0</v>
      </c>
      <c r="E12" s="208">
        <v>0</v>
      </c>
      <c r="F12" s="208">
        <v>16.613793103448277</v>
      </c>
      <c r="G12" s="208">
        <v>64</v>
      </c>
      <c r="H12" s="208">
        <v>49</v>
      </c>
      <c r="I12" s="212">
        <v>181.81234029388236</v>
      </c>
      <c r="J12" s="212">
        <v>11.803166666666668</v>
      </c>
      <c r="K12" s="213">
        <v>81.860982857142844</v>
      </c>
      <c r="L12" s="213">
        <v>5</v>
      </c>
      <c r="M12" s="213">
        <v>0</v>
      </c>
      <c r="N12" s="213">
        <v>390.11151999999998</v>
      </c>
      <c r="O12" s="213">
        <v>0</v>
      </c>
      <c r="P12" s="209">
        <v>37.655284881591797</v>
      </c>
      <c r="Q12" s="210">
        <v>138.80650329589844</v>
      </c>
      <c r="S12" s="214" t="s">
        <v>31</v>
      </c>
      <c r="T12" s="257">
        <v>1.7710402205183717E-2</v>
      </c>
      <c r="U12" s="257" t="s">
        <v>13</v>
      </c>
      <c r="V12" s="257" t="s">
        <v>13</v>
      </c>
      <c r="W12" s="257" t="s">
        <v>13</v>
      </c>
      <c r="X12" s="257">
        <v>1.2665073922087218</v>
      </c>
      <c r="Y12" s="257">
        <v>-0.41163617372512817</v>
      </c>
      <c r="Z12" s="257">
        <v>-0.23152479833486128</v>
      </c>
      <c r="AA12" s="257">
        <v>-0.792889279018544</v>
      </c>
      <c r="AB12" s="257">
        <v>2.1902696916018409</v>
      </c>
      <c r="AC12" s="257">
        <v>-0.54000937238556312</v>
      </c>
      <c r="AD12" s="257">
        <v>6.531056976318359</v>
      </c>
      <c r="AE12" s="257" t="s">
        <v>13</v>
      </c>
      <c r="AF12" s="257">
        <v>-0.90347558851481291</v>
      </c>
      <c r="AG12" s="257" t="s">
        <v>13</v>
      </c>
      <c r="AH12" s="257" t="s">
        <v>13</v>
      </c>
      <c r="AI12" s="624">
        <v>-0.72872103260665844</v>
      </c>
    </row>
    <row r="13" spans="1:35" ht="11.1" customHeight="1" x14ac:dyDescent="0.2">
      <c r="A13" s="214" t="s">
        <v>205</v>
      </c>
      <c r="B13" s="208">
        <v>5800</v>
      </c>
      <c r="C13" s="208">
        <v>5759</v>
      </c>
      <c r="D13" s="208">
        <v>6541.6</v>
      </c>
      <c r="E13" s="208">
        <v>4875</v>
      </c>
      <c r="F13" s="208">
        <v>4035.4478743730351</v>
      </c>
      <c r="G13" s="212">
        <v>3532.0077534440911</v>
      </c>
      <c r="H13" s="208">
        <v>1876</v>
      </c>
      <c r="I13" s="212">
        <v>598.98100078297387</v>
      </c>
      <c r="J13" s="212">
        <v>653.83946806852714</v>
      </c>
      <c r="K13" s="213">
        <v>803.36740743641883</v>
      </c>
      <c r="L13" s="213">
        <v>591</v>
      </c>
      <c r="M13" s="212">
        <v>508.08870495125234</v>
      </c>
      <c r="N13" s="212">
        <v>429.69685325359688</v>
      </c>
      <c r="O13" s="212">
        <v>232</v>
      </c>
      <c r="P13" s="209">
        <v>168.70000076293945</v>
      </c>
      <c r="Q13" s="210">
        <v>0</v>
      </c>
      <c r="S13" s="214" t="s">
        <v>205</v>
      </c>
      <c r="T13" s="257">
        <v>-0.97091379297190694</v>
      </c>
      <c r="U13" s="257">
        <v>-0.97070671978417444</v>
      </c>
      <c r="V13" s="257">
        <v>-0.97421120203574973</v>
      </c>
      <c r="W13" s="257">
        <v>-0.96539487163837134</v>
      </c>
      <c r="X13" s="257">
        <v>-0.95819547023906249</v>
      </c>
      <c r="Y13" s="257">
        <v>-0.95223679772547531</v>
      </c>
      <c r="Z13" s="257">
        <v>-0.91007462645898751</v>
      </c>
      <c r="AA13" s="257">
        <v>-0.71835500534671581</v>
      </c>
      <c r="AB13" s="257">
        <v>-0.74198559585078694</v>
      </c>
      <c r="AC13" s="257">
        <v>-0.79000890601067741</v>
      </c>
      <c r="AD13" s="257">
        <v>-0.71455160615407876</v>
      </c>
      <c r="AE13" s="257">
        <v>-0.66797136185279871</v>
      </c>
      <c r="AF13" s="257">
        <v>-0.60739763513377021</v>
      </c>
      <c r="AG13" s="257">
        <v>-0.27284482429767476</v>
      </c>
      <c r="AH13" s="257" t="s">
        <v>13</v>
      </c>
      <c r="AI13" s="624" t="s">
        <v>13</v>
      </c>
    </row>
    <row r="14" spans="1:35" ht="11.1" customHeight="1" x14ac:dyDescent="0.2">
      <c r="A14" s="214" t="s">
        <v>206</v>
      </c>
      <c r="B14" s="208">
        <v>117</v>
      </c>
      <c r="C14" s="208">
        <v>221</v>
      </c>
      <c r="D14" s="208">
        <v>337.2</v>
      </c>
      <c r="E14" s="208">
        <v>130</v>
      </c>
      <c r="F14" s="208">
        <v>101.81966115549272</v>
      </c>
      <c r="G14" s="212">
        <v>25.448146153846153</v>
      </c>
      <c r="H14" s="208">
        <v>20</v>
      </c>
      <c r="I14" s="212">
        <v>233.89155066666666</v>
      </c>
      <c r="J14" s="212">
        <v>71.268644444444448</v>
      </c>
      <c r="K14" s="212">
        <v>0</v>
      </c>
      <c r="L14" s="212">
        <v>49</v>
      </c>
      <c r="M14" s="212">
        <v>192.71354327162203</v>
      </c>
      <c r="N14" s="212">
        <v>97.588109955607251</v>
      </c>
      <c r="O14" s="212">
        <v>15</v>
      </c>
      <c r="P14" s="209">
        <v>28.500001907348633</v>
      </c>
      <c r="Q14" s="210">
        <v>0</v>
      </c>
      <c r="S14" s="214" t="s">
        <v>206</v>
      </c>
      <c r="T14" s="257">
        <v>-0.7564102401081314</v>
      </c>
      <c r="U14" s="257">
        <v>-0.87104071535136363</v>
      </c>
      <c r="V14" s="257">
        <v>-0.91548042138983199</v>
      </c>
      <c r="W14" s="257">
        <v>-0.7807692160973182</v>
      </c>
      <c r="X14" s="257">
        <v>-0.72009333380293628</v>
      </c>
      <c r="Y14" s="257">
        <v>0.11992448231995212</v>
      </c>
      <c r="Z14" s="257">
        <v>0.42500009536743155</v>
      </c>
      <c r="AA14" s="257">
        <v>-0.87814864698568884</v>
      </c>
      <c r="AB14" s="257">
        <v>-0.60010461641984736</v>
      </c>
      <c r="AC14" s="257" t="s">
        <v>13</v>
      </c>
      <c r="AD14" s="257">
        <v>-0.41836730801329325</v>
      </c>
      <c r="AE14" s="257">
        <v>-0.85211209641255459</v>
      </c>
      <c r="AF14" s="257">
        <v>-0.70795620572718065</v>
      </c>
      <c r="AG14" s="257">
        <v>0.90000012715657562</v>
      </c>
      <c r="AH14" s="257" t="s">
        <v>13</v>
      </c>
      <c r="AI14" s="624" t="s">
        <v>13</v>
      </c>
    </row>
    <row r="15" spans="1:35" ht="11.1" customHeight="1" x14ac:dyDescent="0.2">
      <c r="A15" s="214" t="s">
        <v>207</v>
      </c>
      <c r="B15" s="208">
        <v>27</v>
      </c>
      <c r="C15" s="208">
        <v>0</v>
      </c>
      <c r="D15" s="208">
        <v>42</v>
      </c>
      <c r="E15" s="208">
        <v>0</v>
      </c>
      <c r="F15" s="208">
        <v>0</v>
      </c>
      <c r="G15" s="212">
        <v>0</v>
      </c>
      <c r="H15" s="208">
        <v>0</v>
      </c>
      <c r="I15" s="208">
        <v>0</v>
      </c>
      <c r="J15" s="212">
        <v>0</v>
      </c>
      <c r="K15" s="208">
        <v>0</v>
      </c>
      <c r="L15" s="208">
        <v>0</v>
      </c>
      <c r="M15" s="212">
        <v>0</v>
      </c>
      <c r="N15" s="208">
        <v>0</v>
      </c>
      <c r="O15" s="208">
        <v>0</v>
      </c>
      <c r="P15" s="212">
        <v>0</v>
      </c>
      <c r="Q15" s="215">
        <v>0</v>
      </c>
      <c r="S15" s="214" t="s">
        <v>207</v>
      </c>
      <c r="T15" s="257">
        <v>0.78469566299318005</v>
      </c>
      <c r="U15" s="257" t="s">
        <v>13</v>
      </c>
      <c r="V15" s="257">
        <v>0.14730435478133019</v>
      </c>
      <c r="W15" s="257" t="s">
        <v>13</v>
      </c>
      <c r="X15" s="257" t="s">
        <v>13</v>
      </c>
      <c r="Y15" s="257" t="s">
        <v>13</v>
      </c>
      <c r="Z15" s="257" t="s">
        <v>13</v>
      </c>
      <c r="AA15" s="257" t="s">
        <v>13</v>
      </c>
      <c r="AB15" s="257" t="s">
        <v>13</v>
      </c>
      <c r="AC15" s="257" t="s">
        <v>13</v>
      </c>
      <c r="AD15" s="257">
        <v>-1</v>
      </c>
      <c r="AE15" s="257">
        <v>-1</v>
      </c>
      <c r="AF15" s="257" t="s">
        <v>13</v>
      </c>
      <c r="AG15" s="257" t="s">
        <v>13</v>
      </c>
      <c r="AH15" s="257" t="s">
        <v>13</v>
      </c>
      <c r="AI15" s="624" t="s">
        <v>13</v>
      </c>
    </row>
    <row r="16" spans="1:35" ht="11.1" customHeight="1" x14ac:dyDescent="0.2">
      <c r="A16" s="214" t="s">
        <v>33</v>
      </c>
      <c r="B16" s="208">
        <v>3670</v>
      </c>
      <c r="C16" s="208">
        <v>5721</v>
      </c>
      <c r="D16" s="208">
        <v>5831.5</v>
      </c>
      <c r="E16" s="208">
        <v>7165.9</v>
      </c>
      <c r="F16" s="208">
        <v>7719.9643780441675</v>
      </c>
      <c r="G16" s="212">
        <v>5193.9962133203871</v>
      </c>
      <c r="H16" s="208">
        <v>3922</v>
      </c>
      <c r="I16" s="212">
        <v>4535.1009304533627</v>
      </c>
      <c r="J16" s="212">
        <v>4598.6985952887126</v>
      </c>
      <c r="K16" s="213">
        <v>6148.800847621962</v>
      </c>
      <c r="L16" s="213">
        <v>6767</v>
      </c>
      <c r="M16" s="212">
        <v>5322.6963211530256</v>
      </c>
      <c r="N16" s="212">
        <v>6709.0971382960506</v>
      </c>
      <c r="O16" s="212">
        <v>7628</v>
      </c>
      <c r="P16" s="209">
        <v>5808.8000385761261</v>
      </c>
      <c r="Q16" s="210">
        <v>7771.9001097679138</v>
      </c>
      <c r="S16" s="214" t="s">
        <v>33</v>
      </c>
      <c r="T16" s="257">
        <v>1.1646866811393717</v>
      </c>
      <c r="U16" s="257">
        <v>0.38863837087598219</v>
      </c>
      <c r="V16" s="257">
        <v>0.36232532277827212</v>
      </c>
      <c r="W16" s="257">
        <v>0.10863954559531863</v>
      </c>
      <c r="X16" s="257">
        <v>2.9072121417506702E-2</v>
      </c>
      <c r="Y16" s="257">
        <v>0.5295352159494251</v>
      </c>
      <c r="Z16" s="257">
        <v>1.0255992146306716</v>
      </c>
      <c r="AA16" s="257">
        <v>0.75175817288531932</v>
      </c>
      <c r="AB16" s="257">
        <v>0.72753224747549128</v>
      </c>
      <c r="AC16" s="257">
        <v>0.2920243014300874</v>
      </c>
      <c r="AD16" s="257">
        <v>0.17399144669447231</v>
      </c>
      <c r="AE16" s="257">
        <v>0.4925518272025966</v>
      </c>
      <c r="AF16" s="257">
        <v>0.18412357967426618</v>
      </c>
      <c r="AG16" s="257">
        <v>4.1478778156986751E-2</v>
      </c>
      <c r="AH16" s="257">
        <v>0.36764909568635495</v>
      </c>
      <c r="AI16" s="624">
        <v>2.2195345742642481E-2</v>
      </c>
    </row>
    <row r="17" spans="1:35" ht="11.1" customHeight="1" x14ac:dyDescent="0.2">
      <c r="A17" s="214" t="s">
        <v>34</v>
      </c>
      <c r="B17" s="208">
        <v>673</v>
      </c>
      <c r="C17" s="208">
        <v>1008</v>
      </c>
      <c r="D17" s="208">
        <v>1124.7</v>
      </c>
      <c r="E17" s="208">
        <v>1480.8</v>
      </c>
      <c r="F17" s="208">
        <v>1523.4438092508526</v>
      </c>
      <c r="G17" s="212">
        <v>966.96290096927021</v>
      </c>
      <c r="H17" s="208">
        <v>1547</v>
      </c>
      <c r="I17" s="212">
        <v>1555.9312715323811</v>
      </c>
      <c r="J17" s="212">
        <v>874.59377349855083</v>
      </c>
      <c r="K17" s="213">
        <v>1640.355348195593</v>
      </c>
      <c r="L17" s="213">
        <v>841</v>
      </c>
      <c r="M17" s="212">
        <v>245.87644234141021</v>
      </c>
      <c r="N17" s="212">
        <v>647.58892077940811</v>
      </c>
      <c r="O17" s="212">
        <v>819</v>
      </c>
      <c r="P17" s="209">
        <v>663.70000076293945</v>
      </c>
      <c r="Q17" s="210">
        <v>802.70000791549683</v>
      </c>
      <c r="S17" s="214" t="s">
        <v>34</v>
      </c>
      <c r="T17" s="257">
        <v>0.47340270066509271</v>
      </c>
      <c r="U17" s="257">
        <v>-1.6269823861500554E-2</v>
      </c>
      <c r="V17" s="257">
        <v>-0.11834265355418572</v>
      </c>
      <c r="W17" s="257">
        <v>-0.33036195465450602</v>
      </c>
      <c r="X17" s="257">
        <v>-0.349106273873519</v>
      </c>
      <c r="Y17" s="257">
        <v>2.5478864342821428E-2</v>
      </c>
      <c r="Z17" s="257">
        <v>-0.35901744179210893</v>
      </c>
      <c r="AA17" s="257">
        <v>-0.3626967747932619</v>
      </c>
      <c r="AB17" s="257">
        <v>0.1337835319602243</v>
      </c>
      <c r="AC17" s="257">
        <v>-0.39549682412510367</v>
      </c>
      <c r="AD17" s="257">
        <v>0.17907255356433693</v>
      </c>
      <c r="AE17" s="257">
        <v>3.0329199825118964</v>
      </c>
      <c r="AF17" s="257">
        <v>0.53121831725311708</v>
      </c>
      <c r="AG17" s="257">
        <v>0.21074483217046081</v>
      </c>
      <c r="AH17" s="257">
        <v>0.49404854061735559</v>
      </c>
      <c r="AI17" s="624">
        <v>0.23533076836844491</v>
      </c>
    </row>
    <row r="18" spans="1:35" ht="11.1" customHeight="1" x14ac:dyDescent="0.2">
      <c r="A18" s="216" t="s">
        <v>36</v>
      </c>
      <c r="B18" s="217">
        <v>5827</v>
      </c>
      <c r="C18" s="217">
        <v>6839</v>
      </c>
      <c r="D18" s="217">
        <v>6951.5</v>
      </c>
      <c r="E18" s="217">
        <v>6542.8</v>
      </c>
      <c r="F18" s="217">
        <v>6744.7443628276678</v>
      </c>
      <c r="G18" s="218">
        <v>4125.1917127738634</v>
      </c>
      <c r="H18" s="217">
        <v>5807</v>
      </c>
      <c r="I18" s="218">
        <v>7110.5246873523301</v>
      </c>
      <c r="J18" s="218">
        <v>7203.2336651423002</v>
      </c>
      <c r="K18" s="219">
        <v>10553.037729691312</v>
      </c>
      <c r="L18" s="219">
        <v>9151</v>
      </c>
      <c r="M18" s="218">
        <v>7846.4042057354063</v>
      </c>
      <c r="N18" s="218">
        <v>7893.6139074007297</v>
      </c>
      <c r="O18" s="212">
        <v>7909</v>
      </c>
      <c r="P18" s="209">
        <v>6051.9000060558319</v>
      </c>
      <c r="Q18" s="210">
        <v>6713.3997688293457</v>
      </c>
      <c r="S18" s="214" t="s">
        <v>36</v>
      </c>
      <c r="T18" s="257">
        <v>0.15843485820266823</v>
      </c>
      <c r="U18" s="257">
        <v>-1.2984366318621432E-2</v>
      </c>
      <c r="V18" s="257">
        <v>-2.8957790585204868E-2</v>
      </c>
      <c r="W18" s="257">
        <v>3.1698954384506317E-2</v>
      </c>
      <c r="X18" s="257">
        <v>8.0886029563220774E-4</v>
      </c>
      <c r="Y18" s="257">
        <v>0.63633605144813399</v>
      </c>
      <c r="Z18" s="257">
        <v>0.16242464590097261</v>
      </c>
      <c r="AA18" s="257">
        <v>-5.0674849529219745E-2</v>
      </c>
      <c r="AB18" s="257">
        <v>-6.2893107103780488E-2</v>
      </c>
      <c r="AC18" s="257">
        <v>-0.36035480099203632</v>
      </c>
      <c r="AD18" s="257">
        <v>-0.2623538499894057</v>
      </c>
      <c r="AE18" s="257">
        <v>-0.13970785320837498</v>
      </c>
      <c r="AF18" s="257">
        <v>-0.14485304222718109</v>
      </c>
      <c r="AG18" s="257">
        <v>-0.14651663690138472</v>
      </c>
      <c r="AH18" s="257">
        <v>0.11538523637078657</v>
      </c>
      <c r="AI18" s="624">
        <v>5.4815966849564024E-3</v>
      </c>
    </row>
    <row r="19" spans="1:35" ht="3.75" customHeight="1" x14ac:dyDescent="0.2">
      <c r="A19" s="187"/>
      <c r="B19" s="220"/>
      <c r="C19" s="220"/>
      <c r="D19" s="220"/>
      <c r="E19" s="220"/>
      <c r="F19" s="220"/>
      <c r="G19" s="221"/>
      <c r="H19" s="220"/>
      <c r="I19" s="220"/>
      <c r="J19" s="221"/>
      <c r="K19" s="221"/>
      <c r="L19" s="221"/>
      <c r="M19" s="221"/>
      <c r="N19" s="221"/>
      <c r="O19" s="93"/>
      <c r="P19" s="93"/>
      <c r="Q19" s="93"/>
      <c r="S19" s="258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60"/>
      <c r="AG19" s="260"/>
      <c r="AH19" s="260"/>
      <c r="AI19" s="260"/>
    </row>
    <row r="20" spans="1:35" ht="12.75" customHeight="1" x14ac:dyDescent="0.2">
      <c r="A20" s="193" t="s">
        <v>208</v>
      </c>
      <c r="B20" s="222">
        <f>SUM(B8:B18)</f>
        <v>48612</v>
      </c>
      <c r="C20" s="222">
        <f t="shared" ref="C20:Q20" si="0">SUM(C8:C18)</f>
        <v>45670</v>
      </c>
      <c r="D20" s="222">
        <f t="shared" si="0"/>
        <v>42703.7</v>
      </c>
      <c r="E20" s="222">
        <f t="shared" si="0"/>
        <v>42437.80000000001</v>
      </c>
      <c r="F20" s="222">
        <f t="shared" si="0"/>
        <v>44585.574482914686</v>
      </c>
      <c r="G20" s="222">
        <f t="shared" si="0"/>
        <v>40591.890017752332</v>
      </c>
      <c r="H20" s="222">
        <f t="shared" si="0"/>
        <v>38111</v>
      </c>
      <c r="I20" s="222">
        <f t="shared" si="0"/>
        <v>38601.477739569586</v>
      </c>
      <c r="J20" s="222">
        <f t="shared" si="0"/>
        <v>33493.772037015595</v>
      </c>
      <c r="K20" s="222">
        <f t="shared" si="0"/>
        <v>40299.056338634597</v>
      </c>
      <c r="L20" s="222">
        <f t="shared" si="0"/>
        <v>37498</v>
      </c>
      <c r="M20" s="222">
        <f t="shared" si="0"/>
        <v>36759.098754931219</v>
      </c>
      <c r="N20" s="222">
        <f t="shared" si="0"/>
        <v>34529.712540387271</v>
      </c>
      <c r="O20" s="222">
        <f t="shared" si="0"/>
        <v>33209</v>
      </c>
      <c r="P20" s="222">
        <f t="shared" si="0"/>
        <v>29720.614680290211</v>
      </c>
      <c r="Q20" s="222">
        <f t="shared" si="0"/>
        <v>31248.754247665405</v>
      </c>
      <c r="S20" s="478" t="s">
        <v>208</v>
      </c>
      <c r="T20" s="479">
        <v>-0.37360733251635214</v>
      </c>
      <c r="U20" s="479">
        <v>-0.33325595901652971</v>
      </c>
      <c r="V20" s="479">
        <v>-0.28694234102161897</v>
      </c>
      <c r="W20" s="479">
        <v>-0.28247457804798837</v>
      </c>
      <c r="X20" s="479">
        <v>-0.31703918352821292</v>
      </c>
      <c r="Y20" s="479">
        <v>-0.24984521936775816</v>
      </c>
      <c r="Z20" s="479">
        <v>-0.20101282171249535</v>
      </c>
      <c r="AA20" s="479">
        <v>-0.21116490521032028</v>
      </c>
      <c r="AB20" s="479">
        <v>-9.0869779669393691E-2</v>
      </c>
      <c r="AC20" s="479">
        <v>-0.24439420874174256</v>
      </c>
      <c r="AD20" s="479">
        <v>-0.1892054438248193</v>
      </c>
      <c r="AE20" s="479">
        <v>-0.17271268699189679</v>
      </c>
      <c r="AF20" s="479">
        <v>-0.11814497974463667</v>
      </c>
      <c r="AG20" s="479">
        <v>-8.3073854927426694E-2</v>
      </c>
      <c r="AH20" s="479">
        <v>2.4548135335461962E-2</v>
      </c>
      <c r="AI20" s="479">
        <v>-2.5554743386609458E-2</v>
      </c>
    </row>
    <row r="21" spans="1:35" ht="6" customHeight="1" x14ac:dyDescent="0.2">
      <c r="A21" s="68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S21" s="92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60"/>
      <c r="AG21" s="260"/>
      <c r="AH21" s="260"/>
      <c r="AI21" s="260"/>
    </row>
    <row r="22" spans="1:35" ht="12.75" customHeight="1" x14ac:dyDescent="0.25">
      <c r="A22" s="224" t="s">
        <v>209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S22" s="573" t="s">
        <v>209</v>
      </c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60"/>
      <c r="AG22" s="260"/>
      <c r="AH22" s="260"/>
      <c r="AI22" s="260"/>
    </row>
    <row r="23" spans="1:35" ht="11.1" customHeight="1" x14ac:dyDescent="0.2">
      <c r="A23" s="225" t="s">
        <v>210</v>
      </c>
      <c r="B23" s="226">
        <v>15</v>
      </c>
      <c r="C23" s="226">
        <v>31</v>
      </c>
      <c r="D23" s="226">
        <v>287</v>
      </c>
      <c r="E23" s="226">
        <v>66</v>
      </c>
      <c r="F23" s="226">
        <v>237</v>
      </c>
      <c r="G23" s="227">
        <v>0</v>
      </c>
      <c r="H23" s="227">
        <v>111</v>
      </c>
      <c r="I23" s="227">
        <v>0</v>
      </c>
      <c r="J23" s="227">
        <v>0</v>
      </c>
      <c r="K23" s="227">
        <v>0</v>
      </c>
      <c r="L23" s="227">
        <v>0</v>
      </c>
      <c r="M23" s="227">
        <v>517.21962468867116</v>
      </c>
      <c r="N23" s="227">
        <v>67.26971685983068</v>
      </c>
      <c r="O23" s="212">
        <v>10</v>
      </c>
      <c r="P23" s="209">
        <v>69.247535705566406</v>
      </c>
      <c r="Q23" s="210">
        <v>0</v>
      </c>
      <c r="S23" s="214" t="s">
        <v>210</v>
      </c>
      <c r="T23" s="257">
        <v>3.6165023803710934</v>
      </c>
      <c r="U23" s="257">
        <v>1.2337914743731098</v>
      </c>
      <c r="V23" s="257">
        <v>-0.75871938778548287</v>
      </c>
      <c r="W23" s="257">
        <v>4.9205086447975832E-2</v>
      </c>
      <c r="X23" s="257">
        <v>-0.70781630503980419</v>
      </c>
      <c r="Y23" s="257" t="s">
        <v>13</v>
      </c>
      <c r="Z23" s="257" t="s">
        <v>13</v>
      </c>
      <c r="AA23" s="257" t="s">
        <v>13</v>
      </c>
      <c r="AB23" s="257" t="s">
        <v>13</v>
      </c>
      <c r="AC23" s="257" t="s">
        <v>13</v>
      </c>
      <c r="AD23" s="257" t="s">
        <v>13</v>
      </c>
      <c r="AE23" s="257">
        <v>-0.866115799942339</v>
      </c>
      <c r="AF23" s="257">
        <v>2.940132556016084E-2</v>
      </c>
      <c r="AG23" s="257">
        <v>5.924753570556641</v>
      </c>
      <c r="AH23" s="257" t="s">
        <v>13</v>
      </c>
      <c r="AI23" s="624" t="s">
        <v>13</v>
      </c>
    </row>
    <row r="24" spans="1:35" ht="11.1" customHeight="1" x14ac:dyDescent="0.2">
      <c r="A24" s="207" t="s">
        <v>35</v>
      </c>
      <c r="B24" s="208">
        <v>891</v>
      </c>
      <c r="C24" s="208">
        <v>1032</v>
      </c>
      <c r="D24" s="208">
        <v>323</v>
      </c>
      <c r="E24" s="208">
        <v>127</v>
      </c>
      <c r="F24" s="208">
        <v>502</v>
      </c>
      <c r="G24" s="208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289.67470296574697</v>
      </c>
      <c r="N24" s="212">
        <v>426.62867399642676</v>
      </c>
      <c r="O24" s="212">
        <v>542</v>
      </c>
      <c r="P24" s="209">
        <v>746.64354705810547</v>
      </c>
      <c r="Q24" s="210">
        <v>617.45089912414551</v>
      </c>
      <c r="S24" s="214" t="s">
        <v>35</v>
      </c>
      <c r="T24" s="257">
        <v>-0.23888110365262871</v>
      </c>
      <c r="U24" s="257">
        <v>-0.34287118542101958</v>
      </c>
      <c r="V24" s="257">
        <v>1.0995570793978571</v>
      </c>
      <c r="W24" s="257">
        <v>4.3398183987835264</v>
      </c>
      <c r="X24" s="257">
        <v>0.35091023236156937</v>
      </c>
      <c r="Y24" s="257" t="s">
        <v>13</v>
      </c>
      <c r="Z24" s="257" t="s">
        <v>13</v>
      </c>
      <c r="AA24" s="257" t="s">
        <v>13</v>
      </c>
      <c r="AB24" s="257" t="s">
        <v>13</v>
      </c>
      <c r="AC24" s="257" t="s">
        <v>13</v>
      </c>
      <c r="AD24" s="257" t="s">
        <v>13</v>
      </c>
      <c r="AE24" s="257">
        <v>1.341098237790193</v>
      </c>
      <c r="AF24" s="257">
        <v>0.58957186419961016</v>
      </c>
      <c r="AG24" s="257">
        <v>0.25121206023156417</v>
      </c>
      <c r="AH24" s="257">
        <v>-9.1725979126781154E-2</v>
      </c>
      <c r="AI24" s="624">
        <v>9.831719025346608E-2</v>
      </c>
    </row>
    <row r="25" spans="1:35" ht="11.1" customHeight="1" x14ac:dyDescent="0.2">
      <c r="A25" s="207" t="s">
        <v>211</v>
      </c>
      <c r="B25" s="208">
        <v>906</v>
      </c>
      <c r="C25" s="208">
        <v>1063</v>
      </c>
      <c r="D25" s="208">
        <v>610</v>
      </c>
      <c r="E25" s="208">
        <v>193</v>
      </c>
      <c r="F25" s="208">
        <v>739</v>
      </c>
      <c r="G25" s="208">
        <v>131</v>
      </c>
      <c r="H25" s="208">
        <v>111</v>
      </c>
      <c r="I25" s="212">
        <v>255.20038558625316</v>
      </c>
      <c r="J25" s="212">
        <v>470.59972801964682</v>
      </c>
      <c r="K25" s="213">
        <v>439.40386984750063</v>
      </c>
      <c r="L25" s="213">
        <v>446</v>
      </c>
      <c r="M25" s="228">
        <v>806.89432765441813</v>
      </c>
      <c r="N25" s="228">
        <v>493.89839085625744</v>
      </c>
      <c r="O25" s="212">
        <v>552</v>
      </c>
      <c r="P25" s="212">
        <v>816</v>
      </c>
      <c r="Q25" s="210">
        <v>617.45089912414551</v>
      </c>
      <c r="S25" s="214" t="s">
        <v>211</v>
      </c>
      <c r="T25" s="257">
        <v>-0.25148240988354542</v>
      </c>
      <c r="U25" s="257">
        <v>-0.36203486674928709</v>
      </c>
      <c r="V25" s="257">
        <v>0.11173268302542261</v>
      </c>
      <c r="W25" s="257">
        <v>2.513766511116621</v>
      </c>
      <c r="X25" s="257">
        <v>-8.2331614823399457E-2</v>
      </c>
      <c r="Y25" s="257">
        <v>4.1767705087443341</v>
      </c>
      <c r="Z25" s="257">
        <v>5.1095219517613319</v>
      </c>
      <c r="AA25" s="257">
        <v>1.6573507523808302</v>
      </c>
      <c r="AB25" s="257">
        <v>0.4410482970300309</v>
      </c>
      <c r="AC25" s="257">
        <v>0.54335676852565906</v>
      </c>
      <c r="AD25" s="257">
        <v>0.52053124808409823</v>
      </c>
      <c r="AE25" s="257">
        <v>-0.15954677904743775</v>
      </c>
      <c r="AF25" s="257">
        <v>0.37306974308988261</v>
      </c>
      <c r="AG25" s="257">
        <v>0.22854517508244165</v>
      </c>
      <c r="AH25" s="257">
        <v>-0.16892532273834826</v>
      </c>
      <c r="AI25" s="624">
        <v>9.831719025346608E-2</v>
      </c>
    </row>
    <row r="26" spans="1:35" ht="11.1" customHeight="1" x14ac:dyDescent="0.2">
      <c r="A26" s="207" t="s">
        <v>212</v>
      </c>
      <c r="B26" s="208">
        <v>0</v>
      </c>
      <c r="C26" s="208">
        <v>0</v>
      </c>
      <c r="D26" s="208">
        <v>0</v>
      </c>
      <c r="E26" s="208">
        <v>0</v>
      </c>
      <c r="F26" s="208">
        <v>0</v>
      </c>
      <c r="G26" s="208">
        <v>0</v>
      </c>
      <c r="H26" s="208">
        <v>0</v>
      </c>
      <c r="I26" s="208">
        <v>0</v>
      </c>
      <c r="J26" s="208">
        <v>0</v>
      </c>
      <c r="K26" s="213">
        <v>40.470882945779572</v>
      </c>
      <c r="L26" s="213">
        <v>0</v>
      </c>
      <c r="M26" s="213">
        <v>0</v>
      </c>
      <c r="N26" s="213">
        <v>0</v>
      </c>
      <c r="O26" s="213">
        <v>0</v>
      </c>
      <c r="P26" s="213">
        <v>0</v>
      </c>
      <c r="Q26" s="229">
        <v>0</v>
      </c>
      <c r="S26" s="214" t="s">
        <v>212</v>
      </c>
      <c r="T26" s="257" t="s">
        <v>13</v>
      </c>
      <c r="U26" s="257" t="s">
        <v>13</v>
      </c>
      <c r="V26" s="257" t="s">
        <v>13</v>
      </c>
      <c r="W26" s="257" t="s">
        <v>13</v>
      </c>
      <c r="X26" s="257" t="s">
        <v>13</v>
      </c>
      <c r="Y26" s="257" t="s">
        <v>13</v>
      </c>
      <c r="Z26" s="257" t="s">
        <v>13</v>
      </c>
      <c r="AA26" s="257" t="s">
        <v>13</v>
      </c>
      <c r="AB26" s="257" t="s">
        <v>13</v>
      </c>
      <c r="AC26" s="257" t="s">
        <v>13</v>
      </c>
      <c r="AD26" s="257" t="s">
        <v>13</v>
      </c>
      <c r="AE26" s="257" t="s">
        <v>13</v>
      </c>
      <c r="AF26" s="257" t="s">
        <v>13</v>
      </c>
      <c r="AG26" s="257" t="s">
        <v>13</v>
      </c>
      <c r="AH26" s="257" t="s">
        <v>13</v>
      </c>
      <c r="AI26" s="624" t="s">
        <v>13</v>
      </c>
    </row>
    <row r="27" spans="1:35" ht="11.1" customHeight="1" x14ac:dyDescent="0.2">
      <c r="A27" s="207" t="s">
        <v>213</v>
      </c>
      <c r="B27" s="208">
        <v>0</v>
      </c>
      <c r="C27" s="208">
        <v>158</v>
      </c>
      <c r="D27" s="208">
        <v>0</v>
      </c>
      <c r="E27" s="208">
        <v>0</v>
      </c>
      <c r="F27" s="208">
        <v>0</v>
      </c>
      <c r="G27" s="208">
        <v>0</v>
      </c>
      <c r="H27" s="208">
        <v>14</v>
      </c>
      <c r="I27" s="212">
        <v>0</v>
      </c>
      <c r="J27" s="212">
        <v>0</v>
      </c>
      <c r="K27" s="213">
        <v>1.618449988323603</v>
      </c>
      <c r="L27" s="213">
        <v>0</v>
      </c>
      <c r="M27" s="213">
        <v>0</v>
      </c>
      <c r="N27" s="213">
        <v>0</v>
      </c>
      <c r="O27" s="213">
        <v>0</v>
      </c>
      <c r="P27" s="213">
        <v>0</v>
      </c>
      <c r="Q27" s="229">
        <v>0</v>
      </c>
      <c r="S27" s="214" t="s">
        <v>213</v>
      </c>
      <c r="T27" s="257" t="s">
        <v>13</v>
      </c>
      <c r="U27" s="257">
        <v>-1</v>
      </c>
      <c r="V27" s="257" t="s">
        <v>13</v>
      </c>
      <c r="W27" s="257" t="s">
        <v>13</v>
      </c>
      <c r="X27" s="257" t="s">
        <v>13</v>
      </c>
      <c r="Y27" s="257" t="s">
        <v>13</v>
      </c>
      <c r="Z27" s="257">
        <v>-1</v>
      </c>
      <c r="AA27" s="257" t="s">
        <v>13</v>
      </c>
      <c r="AB27" s="257" t="s">
        <v>13</v>
      </c>
      <c r="AC27" s="257">
        <v>-1</v>
      </c>
      <c r="AD27" s="257" t="s">
        <v>13</v>
      </c>
      <c r="AE27" s="257" t="s">
        <v>13</v>
      </c>
      <c r="AF27" s="257" t="s">
        <v>13</v>
      </c>
      <c r="AG27" s="257" t="s">
        <v>13</v>
      </c>
      <c r="AH27" s="257" t="s">
        <v>13</v>
      </c>
      <c r="AI27" s="624" t="s">
        <v>13</v>
      </c>
    </row>
    <row r="28" spans="1:35" ht="11.1" customHeight="1" x14ac:dyDescent="0.2">
      <c r="A28" s="207" t="s">
        <v>214</v>
      </c>
      <c r="B28" s="208">
        <v>0</v>
      </c>
      <c r="C28" s="208">
        <v>45</v>
      </c>
      <c r="D28" s="208">
        <v>0</v>
      </c>
      <c r="E28" s="208">
        <v>0</v>
      </c>
      <c r="F28" s="208">
        <v>0</v>
      </c>
      <c r="G28" s="208">
        <v>0</v>
      </c>
      <c r="H28" s="208">
        <v>0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S28" s="214" t="s">
        <v>214</v>
      </c>
      <c r="T28" s="257" t="s">
        <v>13</v>
      </c>
      <c r="U28" s="257" t="s">
        <v>13</v>
      </c>
      <c r="V28" s="257" t="s">
        <v>13</v>
      </c>
      <c r="W28" s="257" t="s">
        <v>13</v>
      </c>
      <c r="X28" s="257" t="s">
        <v>13</v>
      </c>
      <c r="Y28" s="257" t="s">
        <v>13</v>
      </c>
      <c r="Z28" s="257" t="s">
        <v>13</v>
      </c>
      <c r="AA28" s="257" t="s">
        <v>13</v>
      </c>
      <c r="AB28" s="257" t="s">
        <v>13</v>
      </c>
      <c r="AC28" s="257" t="s">
        <v>13</v>
      </c>
      <c r="AD28" s="257" t="s">
        <v>13</v>
      </c>
      <c r="AE28" s="257" t="s">
        <v>13</v>
      </c>
      <c r="AF28" s="257" t="s">
        <v>13</v>
      </c>
      <c r="AG28" s="257" t="s">
        <v>13</v>
      </c>
      <c r="AH28" s="257" t="s">
        <v>13</v>
      </c>
      <c r="AI28" s="624" t="s">
        <v>13</v>
      </c>
    </row>
    <row r="29" spans="1:35" ht="11.1" customHeight="1" x14ac:dyDescent="0.2">
      <c r="A29" s="207" t="s">
        <v>215</v>
      </c>
      <c r="B29" s="208">
        <v>0</v>
      </c>
      <c r="C29" s="208">
        <v>0</v>
      </c>
      <c r="D29" s="208">
        <v>0</v>
      </c>
      <c r="E29" s="208">
        <v>0</v>
      </c>
      <c r="F29" s="208">
        <v>198.85711822660102</v>
      </c>
      <c r="G29" s="208">
        <v>273</v>
      </c>
      <c r="H29" s="208">
        <v>197</v>
      </c>
      <c r="I29" s="212">
        <v>211.74206533333336</v>
      </c>
      <c r="J29" s="212">
        <v>82.868882625850347</v>
      </c>
      <c r="K29" s="213">
        <v>55.164015515151519</v>
      </c>
      <c r="L29" s="213">
        <v>85</v>
      </c>
      <c r="M29" s="212">
        <v>10.359473684210528</v>
      </c>
      <c r="N29" s="212">
        <v>54.313837142857139</v>
      </c>
      <c r="O29" s="212">
        <v>295</v>
      </c>
      <c r="P29" s="209">
        <v>159.86300706863403</v>
      </c>
      <c r="Q29" s="210">
        <v>405</v>
      </c>
      <c r="S29" s="214" t="s">
        <v>215</v>
      </c>
      <c r="T29" s="257" t="s">
        <v>13</v>
      </c>
      <c r="U29" s="257" t="s">
        <v>13</v>
      </c>
      <c r="V29" s="257" t="s">
        <v>13</v>
      </c>
      <c r="W29" s="257" t="s">
        <v>13</v>
      </c>
      <c r="X29" s="257">
        <v>-0.19540219919270219</v>
      </c>
      <c r="Y29" s="257">
        <v>-0.41391941391941389</v>
      </c>
      <c r="Z29" s="257">
        <v>-0.18781725888324874</v>
      </c>
      <c r="AA29" s="257">
        <v>-0.24436365656431469</v>
      </c>
      <c r="AB29" s="257">
        <v>0.93076091929938931</v>
      </c>
      <c r="AC29" s="257">
        <v>1.9004415016897003</v>
      </c>
      <c r="AD29" s="257">
        <v>0.88235294117647056</v>
      </c>
      <c r="AE29" s="257">
        <v>14.444800081288419</v>
      </c>
      <c r="AF29" s="257">
        <v>1.9458423196867014</v>
      </c>
      <c r="AG29" s="257">
        <v>-0.4576271186440678</v>
      </c>
      <c r="AH29" s="257">
        <v>0</v>
      </c>
      <c r="AI29" s="624">
        <v>-0.60493827160493829</v>
      </c>
    </row>
    <row r="30" spans="1:35" ht="11.1" customHeight="1" x14ac:dyDescent="0.2">
      <c r="A30" s="207" t="s">
        <v>218</v>
      </c>
      <c r="B30" s="208">
        <v>0</v>
      </c>
      <c r="C30" s="208">
        <v>0</v>
      </c>
      <c r="D30" s="208">
        <v>0</v>
      </c>
      <c r="E30" s="208">
        <v>0</v>
      </c>
      <c r="F30" s="208">
        <v>0</v>
      </c>
      <c r="G30" s="208">
        <v>0</v>
      </c>
      <c r="H30" s="208">
        <v>67</v>
      </c>
      <c r="I30" s="212">
        <v>10.072035555555557</v>
      </c>
      <c r="J30" s="212">
        <v>19.42464</v>
      </c>
      <c r="K30" s="212">
        <v>0</v>
      </c>
      <c r="L30" s="212">
        <v>0</v>
      </c>
      <c r="M30" s="212">
        <v>0</v>
      </c>
      <c r="N30" s="212">
        <v>0</v>
      </c>
      <c r="O30" s="212">
        <v>0</v>
      </c>
      <c r="P30" s="212">
        <v>0</v>
      </c>
      <c r="Q30" s="215">
        <v>0</v>
      </c>
      <c r="S30" s="214" t="s">
        <v>218</v>
      </c>
      <c r="T30" s="257" t="s">
        <v>13</v>
      </c>
      <c r="U30" s="257" t="s">
        <v>13</v>
      </c>
      <c r="V30" s="257" t="s">
        <v>13</v>
      </c>
      <c r="W30" s="257" t="s">
        <v>13</v>
      </c>
      <c r="X30" s="257" t="s">
        <v>13</v>
      </c>
      <c r="Y30" s="257" t="s">
        <v>13</v>
      </c>
      <c r="Z30" s="257">
        <v>-1</v>
      </c>
      <c r="AA30" s="257">
        <v>-1</v>
      </c>
      <c r="AB30" s="257">
        <v>-1</v>
      </c>
      <c r="AC30" s="257" t="s">
        <v>13</v>
      </c>
      <c r="AD30" s="257" t="s">
        <v>13</v>
      </c>
      <c r="AE30" s="257" t="s">
        <v>13</v>
      </c>
      <c r="AF30" s="257" t="s">
        <v>13</v>
      </c>
      <c r="AG30" s="257" t="s">
        <v>13</v>
      </c>
      <c r="AH30" s="257" t="s">
        <v>13</v>
      </c>
      <c r="AI30" s="624" t="s">
        <v>13</v>
      </c>
    </row>
    <row r="31" spans="1:35" ht="11.1" customHeight="1" x14ac:dyDescent="0.2">
      <c r="A31" s="207" t="s">
        <v>219</v>
      </c>
      <c r="B31" s="208">
        <v>0</v>
      </c>
      <c r="C31" s="208">
        <v>0</v>
      </c>
      <c r="D31" s="208">
        <v>0</v>
      </c>
      <c r="E31" s="208">
        <v>0</v>
      </c>
      <c r="F31" s="208">
        <v>0</v>
      </c>
      <c r="G31" s="208">
        <v>0</v>
      </c>
      <c r="H31" s="208">
        <v>0</v>
      </c>
      <c r="I31" s="212">
        <v>0</v>
      </c>
      <c r="J31" s="208">
        <v>0</v>
      </c>
      <c r="K31" s="212">
        <v>0</v>
      </c>
      <c r="L31" s="208">
        <v>0</v>
      </c>
      <c r="M31" s="230">
        <v>81</v>
      </c>
      <c r="N31" s="230">
        <v>0</v>
      </c>
      <c r="O31" s="230">
        <v>0</v>
      </c>
      <c r="P31" s="230">
        <v>0</v>
      </c>
      <c r="Q31" s="231">
        <v>0</v>
      </c>
      <c r="S31" s="214" t="s">
        <v>219</v>
      </c>
      <c r="T31" s="257" t="s">
        <v>13</v>
      </c>
      <c r="U31" s="257" t="s">
        <v>13</v>
      </c>
      <c r="V31" s="257" t="s">
        <v>13</v>
      </c>
      <c r="W31" s="257" t="s">
        <v>13</v>
      </c>
      <c r="X31" s="257" t="s">
        <v>13</v>
      </c>
      <c r="Y31" s="257" t="s">
        <v>13</v>
      </c>
      <c r="Z31" s="257" t="s">
        <v>13</v>
      </c>
      <c r="AA31" s="257" t="s">
        <v>13</v>
      </c>
      <c r="AB31" s="257" t="s">
        <v>13</v>
      </c>
      <c r="AC31" s="257" t="s">
        <v>13</v>
      </c>
      <c r="AD31" s="257" t="s">
        <v>13</v>
      </c>
      <c r="AE31" s="257" t="s">
        <v>13</v>
      </c>
      <c r="AF31" s="257" t="s">
        <v>13</v>
      </c>
      <c r="AG31" s="257" t="s">
        <v>13</v>
      </c>
      <c r="AH31" s="257" t="s">
        <v>13</v>
      </c>
      <c r="AI31" s="624" t="s">
        <v>13</v>
      </c>
    </row>
    <row r="32" spans="1:35" ht="11.1" customHeight="1" x14ac:dyDescent="0.2">
      <c r="A32" s="207" t="s">
        <v>220</v>
      </c>
      <c r="B32" s="208">
        <v>0</v>
      </c>
      <c r="C32" s="208">
        <v>0</v>
      </c>
      <c r="D32" s="208">
        <v>0</v>
      </c>
      <c r="E32" s="208">
        <v>0</v>
      </c>
      <c r="F32" s="208">
        <v>0</v>
      </c>
      <c r="G32" s="208">
        <v>2451</v>
      </c>
      <c r="H32" s="208">
        <v>3013</v>
      </c>
      <c r="I32" s="212">
        <v>3394.353574732801</v>
      </c>
      <c r="J32" s="212">
        <v>2283.9053875342624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212">
        <v>0</v>
      </c>
      <c r="S32" s="214" t="s">
        <v>220</v>
      </c>
      <c r="T32" s="257" t="s">
        <v>13</v>
      </c>
      <c r="U32" s="257" t="s">
        <v>13</v>
      </c>
      <c r="V32" s="257" t="s">
        <v>13</v>
      </c>
      <c r="W32" s="257" t="s">
        <v>13</v>
      </c>
      <c r="X32" s="257" t="s">
        <v>13</v>
      </c>
      <c r="Y32" s="257">
        <v>-1</v>
      </c>
      <c r="Z32" s="257">
        <v>-1</v>
      </c>
      <c r="AA32" s="257">
        <v>-1</v>
      </c>
      <c r="AB32" s="257">
        <v>-1</v>
      </c>
      <c r="AC32" s="257" t="s">
        <v>13</v>
      </c>
      <c r="AD32" s="257" t="s">
        <v>13</v>
      </c>
      <c r="AE32" s="257" t="s">
        <v>13</v>
      </c>
      <c r="AF32" s="257" t="s">
        <v>13</v>
      </c>
      <c r="AG32" s="257" t="s">
        <v>13</v>
      </c>
      <c r="AH32" s="257" t="s">
        <v>13</v>
      </c>
      <c r="AI32" s="624" t="s">
        <v>13</v>
      </c>
    </row>
    <row r="33" spans="1:35" ht="3.75" customHeight="1" x14ac:dyDescent="0.2">
      <c r="A33" s="232"/>
      <c r="B33" s="233"/>
      <c r="C33" s="233"/>
      <c r="D33" s="233"/>
      <c r="E33" s="233"/>
      <c r="F33" s="233"/>
      <c r="G33" s="233"/>
      <c r="H33" s="233"/>
      <c r="I33" s="93"/>
      <c r="J33" s="93"/>
      <c r="K33" s="93"/>
      <c r="L33" s="93"/>
      <c r="M33" s="93"/>
      <c r="N33" s="93"/>
      <c r="O33" s="93"/>
      <c r="P33" s="93"/>
      <c r="Q33" s="93"/>
      <c r="S33" s="261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60"/>
      <c r="AG33" s="260"/>
      <c r="AH33" s="260"/>
      <c r="AI33" s="260"/>
    </row>
    <row r="34" spans="1:35" ht="12.75" customHeight="1" x14ac:dyDescent="0.2">
      <c r="A34" s="234" t="s">
        <v>221</v>
      </c>
      <c r="B34" s="235">
        <f>SUM(B23:B32)</f>
        <v>1812</v>
      </c>
      <c r="C34" s="235">
        <f t="shared" ref="C34:P34" si="1">SUM(C23:C32)</f>
        <v>2329</v>
      </c>
      <c r="D34" s="235">
        <f t="shared" si="1"/>
        <v>1220</v>
      </c>
      <c r="E34" s="235">
        <f t="shared" si="1"/>
        <v>386</v>
      </c>
      <c r="F34" s="235">
        <f t="shared" si="1"/>
        <v>1676.857118226601</v>
      </c>
      <c r="G34" s="235">
        <f t="shared" si="1"/>
        <v>2855</v>
      </c>
      <c r="H34" s="235">
        <f t="shared" si="1"/>
        <v>3513</v>
      </c>
      <c r="I34" s="235">
        <f t="shared" si="1"/>
        <v>3871.3680612079429</v>
      </c>
      <c r="J34" s="235">
        <f t="shared" si="1"/>
        <v>2856.7986381797596</v>
      </c>
      <c r="K34" s="235">
        <f t="shared" si="1"/>
        <v>536.65721829675533</v>
      </c>
      <c r="L34" s="235">
        <f t="shared" si="1"/>
        <v>531</v>
      </c>
      <c r="M34" s="235">
        <f t="shared" si="1"/>
        <v>1705.1481289930468</v>
      </c>
      <c r="N34" s="235">
        <f t="shared" si="1"/>
        <v>1042.110618855372</v>
      </c>
      <c r="O34" s="235">
        <f t="shared" si="1"/>
        <v>1399</v>
      </c>
      <c r="P34" s="235">
        <f t="shared" si="1"/>
        <v>1791.7540898323059</v>
      </c>
      <c r="Q34" s="235">
        <f>Q25+Q29</f>
        <v>1022.4508991241455</v>
      </c>
      <c r="S34" s="478" t="s">
        <v>221</v>
      </c>
      <c r="T34" s="479">
        <v>-0.53752759381898452</v>
      </c>
      <c r="U34" s="479">
        <v>-0.64018892228424218</v>
      </c>
      <c r="V34" s="479">
        <v>-0.31311475409836065</v>
      </c>
      <c r="W34" s="479">
        <v>1.1709844559585494</v>
      </c>
      <c r="X34" s="479">
        <v>-0.50025557282647537</v>
      </c>
      <c r="Y34" s="479">
        <v>-0.70647985989492113</v>
      </c>
      <c r="Z34" s="479">
        <v>-0.76145744378024482</v>
      </c>
      <c r="AA34" s="479">
        <v>-0.78353905215136599</v>
      </c>
      <c r="AB34" s="479">
        <v>-0.70666465994469219</v>
      </c>
      <c r="AC34" s="479">
        <v>0.56151817478510302</v>
      </c>
      <c r="AD34" s="479">
        <v>0.57815442561205277</v>
      </c>
      <c r="AE34" s="479">
        <v>-0.50854709584974889</v>
      </c>
      <c r="AF34" s="479">
        <v>-0.19586271856586768</v>
      </c>
      <c r="AG34" s="479">
        <v>-0.40100071479628308</v>
      </c>
      <c r="AH34" s="479">
        <v>-0.53230189078098866</v>
      </c>
      <c r="AI34" s="479">
        <v>-0.1804007403017106</v>
      </c>
    </row>
    <row r="35" spans="1:35" ht="6" customHeight="1" x14ac:dyDescent="0.2">
      <c r="A35" s="236"/>
      <c r="B35" s="233"/>
      <c r="C35" s="233"/>
      <c r="D35" s="233"/>
      <c r="E35" s="233"/>
      <c r="F35" s="233"/>
      <c r="G35" s="233"/>
      <c r="H35" s="233"/>
      <c r="I35" s="93"/>
      <c r="J35" s="93"/>
      <c r="K35" s="93"/>
      <c r="L35" s="93"/>
      <c r="M35" s="93"/>
      <c r="N35" s="93"/>
      <c r="O35" s="93"/>
      <c r="P35" s="237"/>
      <c r="Q35" s="237"/>
      <c r="S35" s="261"/>
      <c r="T35" s="259" t="s">
        <v>13</v>
      </c>
      <c r="U35" s="259" t="s">
        <v>13</v>
      </c>
      <c r="V35" s="259" t="s">
        <v>13</v>
      </c>
      <c r="W35" s="259" t="s">
        <v>13</v>
      </c>
      <c r="X35" s="259" t="s">
        <v>13</v>
      </c>
      <c r="Y35" s="259" t="s">
        <v>13</v>
      </c>
      <c r="Z35" s="259" t="s">
        <v>13</v>
      </c>
      <c r="AA35" s="259" t="s">
        <v>13</v>
      </c>
      <c r="AB35" s="259" t="s">
        <v>13</v>
      </c>
      <c r="AC35" s="259" t="s">
        <v>13</v>
      </c>
      <c r="AD35" s="259" t="s">
        <v>13</v>
      </c>
      <c r="AE35" s="259" t="s">
        <v>13</v>
      </c>
      <c r="AF35" s="260" t="s">
        <v>13</v>
      </c>
      <c r="AG35" s="260" t="s">
        <v>13</v>
      </c>
      <c r="AH35" s="260" t="s">
        <v>13</v>
      </c>
      <c r="AI35" s="260" t="s">
        <v>13</v>
      </c>
    </row>
    <row r="36" spans="1:35" ht="12.75" customHeight="1" x14ac:dyDescent="0.25">
      <c r="A36" s="224" t="s">
        <v>222</v>
      </c>
      <c r="B36" s="233"/>
      <c r="C36" s="233"/>
      <c r="D36" s="233"/>
      <c r="E36" s="233"/>
      <c r="F36" s="233"/>
      <c r="G36" s="233"/>
      <c r="H36" s="233"/>
      <c r="I36" s="93"/>
      <c r="J36" s="93"/>
      <c r="K36" s="93"/>
      <c r="L36" s="93"/>
      <c r="M36" s="93"/>
      <c r="N36" s="93"/>
      <c r="O36" s="93"/>
      <c r="P36" s="237"/>
      <c r="Q36" s="237"/>
      <c r="S36" s="573" t="s">
        <v>222</v>
      </c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60"/>
      <c r="AG36" s="260"/>
      <c r="AH36" s="260"/>
      <c r="AI36" s="260"/>
    </row>
    <row r="37" spans="1:35" ht="11.1" customHeight="1" x14ac:dyDescent="0.2">
      <c r="A37" s="207" t="s">
        <v>24</v>
      </c>
      <c r="B37" s="208">
        <v>463</v>
      </c>
      <c r="C37" s="208">
        <v>836</v>
      </c>
      <c r="D37" s="208">
        <v>813.2</v>
      </c>
      <c r="E37" s="208">
        <v>729.1</v>
      </c>
      <c r="F37" s="208">
        <v>391.1380723870044</v>
      </c>
      <c r="G37" s="208" t="s">
        <v>13</v>
      </c>
      <c r="H37" s="208">
        <v>728</v>
      </c>
      <c r="I37" s="212">
        <v>402.5260033472274</v>
      </c>
      <c r="J37" s="212">
        <v>370.0647647936508</v>
      </c>
      <c r="K37" s="213">
        <v>401.10381743493764</v>
      </c>
      <c r="L37" s="213">
        <v>191</v>
      </c>
      <c r="M37" s="212">
        <v>192.422</v>
      </c>
      <c r="N37" s="212">
        <v>155</v>
      </c>
      <c r="O37" s="212" t="s">
        <v>13</v>
      </c>
      <c r="P37" s="238">
        <v>100.89953351020813</v>
      </c>
      <c r="Q37" s="239">
        <v>87.992814302444458</v>
      </c>
      <c r="S37" s="214" t="s">
        <v>24</v>
      </c>
      <c r="T37" s="257">
        <v>-0.80995072504871612</v>
      </c>
      <c r="U37" s="257">
        <v>-0.89474543743726742</v>
      </c>
      <c r="V37" s="257">
        <v>-0.8917943749355085</v>
      </c>
      <c r="W37" s="257">
        <v>-0.87931310615492464</v>
      </c>
      <c r="X37" s="257">
        <v>-0.77503388057969058</v>
      </c>
      <c r="Y37" s="257" t="s">
        <v>13</v>
      </c>
      <c r="Z37" s="257">
        <v>-0.87913074958455428</v>
      </c>
      <c r="AA37" s="257">
        <v>-0.78139843495641204</v>
      </c>
      <c r="AB37" s="257">
        <v>-0.76222320341276073</v>
      </c>
      <c r="AC37" s="257">
        <v>-0.78062334368902486</v>
      </c>
      <c r="AD37" s="257">
        <v>-0.53930463715997667</v>
      </c>
      <c r="AE37" s="257">
        <v>-0.54270917929111817</v>
      </c>
      <c r="AF37" s="257">
        <v>-0.43230442385519707</v>
      </c>
      <c r="AG37" s="257" t="s">
        <v>13</v>
      </c>
      <c r="AH37" s="257">
        <v>-0.12791653993581531</v>
      </c>
      <c r="AI37" s="624" t="s">
        <v>13</v>
      </c>
    </row>
    <row r="38" spans="1:35" ht="11.1" customHeight="1" x14ac:dyDescent="0.2">
      <c r="A38" s="207" t="s">
        <v>32</v>
      </c>
      <c r="B38" s="208">
        <v>7863</v>
      </c>
      <c r="C38" s="208">
        <v>6540</v>
      </c>
      <c r="D38" s="208">
        <v>5913</v>
      </c>
      <c r="E38" s="208">
        <v>5960.5</v>
      </c>
      <c r="F38" s="208">
        <v>5514.5723129801127</v>
      </c>
      <c r="G38" s="208" t="s">
        <v>13</v>
      </c>
      <c r="H38" s="208">
        <v>4741</v>
      </c>
      <c r="I38" s="212">
        <v>4516.7015483937039</v>
      </c>
      <c r="J38" s="212">
        <v>3984.494190205206</v>
      </c>
      <c r="K38" s="213">
        <v>4308.3970195982947</v>
      </c>
      <c r="L38" s="213">
        <v>4041</v>
      </c>
      <c r="M38" s="212">
        <v>3402.5740000000001</v>
      </c>
      <c r="N38" s="212" t="s">
        <v>13</v>
      </c>
      <c r="O38" s="212">
        <v>3380</v>
      </c>
      <c r="P38" s="238">
        <v>3236.0000405311584</v>
      </c>
      <c r="Q38" s="239">
        <v>3316.299916267395</v>
      </c>
      <c r="S38" s="214" t="s">
        <v>32</v>
      </c>
      <c r="T38" s="257">
        <v>-0.60782144986292974</v>
      </c>
      <c r="U38" s="257">
        <v>-0.52848624774804542</v>
      </c>
      <c r="V38" s="257">
        <v>-0.47848808731138459</v>
      </c>
      <c r="W38" s="257">
        <v>-0.48264408359570787</v>
      </c>
      <c r="X38" s="257">
        <v>-0.44080886699600996</v>
      </c>
      <c r="Y38" s="257" t="s">
        <v>13</v>
      </c>
      <c r="Z38" s="257">
        <v>-0.3495676144847536</v>
      </c>
      <c r="AA38" s="257">
        <v>-0.31726727863512383</v>
      </c>
      <c r="AB38" s="257">
        <v>-0.22607493134054013</v>
      </c>
      <c r="AC38" s="257">
        <v>-0.28425817637036144</v>
      </c>
      <c r="AD38" s="257">
        <v>-0.23689682263603484</v>
      </c>
      <c r="AE38" s="257">
        <v>-9.3715540138794018E-2</v>
      </c>
      <c r="AF38" s="257" t="s">
        <v>13</v>
      </c>
      <c r="AG38" s="257">
        <v>-8.7662739725507977E-2</v>
      </c>
      <c r="AH38" s="257">
        <v>-4.7064307446169407E-2</v>
      </c>
      <c r="AI38" s="624">
        <v>-7.0138401957749008E-2</v>
      </c>
    </row>
    <row r="39" spans="1:35" ht="11.1" customHeight="1" x14ac:dyDescent="0.2">
      <c r="A39" s="207" t="s">
        <v>27</v>
      </c>
      <c r="B39" s="208">
        <v>3509</v>
      </c>
      <c r="C39" s="208">
        <v>3688</v>
      </c>
      <c r="D39" s="208">
        <v>1678.2</v>
      </c>
      <c r="E39" s="208">
        <v>1798.2</v>
      </c>
      <c r="F39" s="208">
        <v>1607.0368309650985</v>
      </c>
      <c r="G39" s="208" t="s">
        <v>13</v>
      </c>
      <c r="H39" s="208">
        <v>1239</v>
      </c>
      <c r="I39" s="212">
        <v>1148.4994207377588</v>
      </c>
      <c r="J39" s="212">
        <v>763.39954414430883</v>
      </c>
      <c r="K39" s="213">
        <v>791.71248163004566</v>
      </c>
      <c r="L39" s="213">
        <v>707</v>
      </c>
      <c r="M39" s="212">
        <v>555.00099999999998</v>
      </c>
      <c r="N39" s="212" t="s">
        <v>13</v>
      </c>
      <c r="O39" s="212">
        <v>527</v>
      </c>
      <c r="P39" s="238">
        <v>364.90000057220459</v>
      </c>
      <c r="Q39" s="239">
        <v>398.5</v>
      </c>
      <c r="S39" s="214" t="s">
        <v>27</v>
      </c>
      <c r="T39" s="257">
        <v>-0.89059560867618315</v>
      </c>
      <c r="U39" s="257">
        <v>-0.89590563743078266</v>
      </c>
      <c r="V39" s="257">
        <v>-0.77124299299530841</v>
      </c>
      <c r="W39" s="257">
        <v>-0.78650872586182108</v>
      </c>
      <c r="X39" s="257">
        <v>-0.76111312338453119</v>
      </c>
      <c r="Y39" s="257" t="s">
        <v>13</v>
      </c>
      <c r="Z39" s="257">
        <v>-0.69015334208613921</v>
      </c>
      <c r="AA39" s="257">
        <v>-0.66573774246340633</v>
      </c>
      <c r="AB39" s="257">
        <v>-0.49711784333643372</v>
      </c>
      <c r="AC39" s="257">
        <v>-0.51510173445179608</v>
      </c>
      <c r="AD39" s="257">
        <v>-0.45700140147768964</v>
      </c>
      <c r="AE39" s="257">
        <v>-0.30828951811749261</v>
      </c>
      <c r="AF39" s="257" t="s">
        <v>13</v>
      </c>
      <c r="AG39" s="257">
        <v>-0.27153698452509789</v>
      </c>
      <c r="AH39" s="257">
        <v>5.2069083456494081E-2</v>
      </c>
      <c r="AI39" s="624">
        <v>-3.6637367238962493E-2</v>
      </c>
    </row>
    <row r="40" spans="1:35" ht="11.1" customHeight="1" x14ac:dyDescent="0.2">
      <c r="A40" s="207" t="s">
        <v>223</v>
      </c>
      <c r="B40" s="208">
        <v>11372</v>
      </c>
      <c r="C40" s="208">
        <v>10228</v>
      </c>
      <c r="D40" s="208">
        <v>7591.2</v>
      </c>
      <c r="E40" s="208">
        <v>7758.7</v>
      </c>
      <c r="F40" s="208">
        <v>7121.6091439452111</v>
      </c>
      <c r="G40" s="208" t="s">
        <v>13</v>
      </c>
      <c r="H40" s="208">
        <v>5980</v>
      </c>
      <c r="I40" s="208">
        <v>5665.2009691314624</v>
      </c>
      <c r="J40" s="208">
        <v>4747.8937343495145</v>
      </c>
      <c r="K40" s="208">
        <v>5100.1095012283404</v>
      </c>
      <c r="L40" s="208">
        <v>4748</v>
      </c>
      <c r="M40" s="208">
        <v>3957.5749999999998</v>
      </c>
      <c r="N40" s="212">
        <v>3610</v>
      </c>
      <c r="O40" s="212">
        <v>3907</v>
      </c>
      <c r="P40" s="212">
        <v>3601</v>
      </c>
      <c r="Q40" s="215">
        <v>3714.799916267395</v>
      </c>
      <c r="S40" s="214" t="s">
        <v>223</v>
      </c>
      <c r="T40" s="257">
        <v>-0.69507562883546803</v>
      </c>
      <c r="U40" s="257">
        <v>-0.66096989158358854</v>
      </c>
      <c r="V40" s="257">
        <v>-0.54320793169946036</v>
      </c>
      <c r="W40" s="257">
        <v>-0.55306946410055069</v>
      </c>
      <c r="X40" s="257">
        <v>-0.51308757911388492</v>
      </c>
      <c r="Y40" s="257" t="s">
        <v>13</v>
      </c>
      <c r="Z40" s="257">
        <v>-0.4201337878121979</v>
      </c>
      <c r="AA40" s="257">
        <v>-0.38791227923293292</v>
      </c>
      <c r="AB40" s="257">
        <v>-0.26965510542157589</v>
      </c>
      <c r="AC40" s="257">
        <v>-0.32009303956162127</v>
      </c>
      <c r="AD40" s="257">
        <v>-0.26967145137256598</v>
      </c>
      <c r="AE40" s="257">
        <v>-0.12380688960207786</v>
      </c>
      <c r="AF40" s="257">
        <v>-3.9445997539319544E-2</v>
      </c>
      <c r="AG40" s="257">
        <v>-0.11246481984052814</v>
      </c>
      <c r="AH40" s="257">
        <v>-3.7045279399317788E-2</v>
      </c>
      <c r="AI40" s="624">
        <v>-6.6544625001694113E-2</v>
      </c>
    </row>
    <row r="41" spans="1:35" ht="3.75" customHeight="1" x14ac:dyDescent="0.2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93"/>
      <c r="O41" s="93"/>
      <c r="P41" s="93"/>
      <c r="Q41" s="93"/>
      <c r="S41" s="261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60"/>
      <c r="AG41" s="260"/>
      <c r="AH41" s="260"/>
      <c r="AI41" s="260"/>
    </row>
    <row r="42" spans="1:35" ht="12.75" customHeight="1" x14ac:dyDescent="0.2">
      <c r="A42" s="234" t="s">
        <v>224</v>
      </c>
      <c r="B42" s="235">
        <v>11835</v>
      </c>
      <c r="C42" s="235">
        <v>11064</v>
      </c>
      <c r="D42" s="235">
        <v>8404.4</v>
      </c>
      <c r="E42" s="235">
        <v>8487.7999999999993</v>
      </c>
      <c r="F42" s="235">
        <v>7512.7472163322154</v>
      </c>
      <c r="G42" s="235" t="s">
        <v>13</v>
      </c>
      <c r="H42" s="235">
        <v>6708</v>
      </c>
      <c r="I42" s="235">
        <v>6067.7269724786902</v>
      </c>
      <c r="J42" s="240">
        <f>J37+J38+J39</f>
        <v>5117.9584991431657</v>
      </c>
      <c r="K42" s="240">
        <f>K37+K38+K39</f>
        <v>5501.2133186632782</v>
      </c>
      <c r="L42" s="240">
        <v>4939</v>
      </c>
      <c r="M42" s="240">
        <v>4149.9940412286542</v>
      </c>
      <c r="N42" s="240">
        <v>3764.6975895360106</v>
      </c>
      <c r="O42" s="240">
        <v>3907</v>
      </c>
      <c r="P42" s="240">
        <v>3702</v>
      </c>
      <c r="Q42" s="240">
        <v>3802.7927305698395</v>
      </c>
      <c r="S42" s="478" t="s">
        <v>224</v>
      </c>
      <c r="T42" s="479">
        <v>-0.7070046515519175</v>
      </c>
      <c r="U42" s="479">
        <v>-0.68658713404889227</v>
      </c>
      <c r="V42" s="479">
        <v>-0.58740660262683164</v>
      </c>
      <c r="W42" s="479">
        <v>-0.59146069076992192</v>
      </c>
      <c r="X42" s="479">
        <v>-0.53843782453578048</v>
      </c>
      <c r="Y42" s="479" t="s">
        <v>13</v>
      </c>
      <c r="Z42" s="479">
        <v>-0.4830650046387811</v>
      </c>
      <c r="AA42" s="479">
        <v>-0.42851747209276159</v>
      </c>
      <c r="AB42" s="479">
        <v>-0.32246423071551034</v>
      </c>
      <c r="AC42" s="479">
        <v>-0.36966633576651819</v>
      </c>
      <c r="AD42" s="479">
        <v>-0.297914567952408</v>
      </c>
      <c r="AE42" s="479">
        <v>-0.1644325475088072</v>
      </c>
      <c r="AF42" s="479">
        <v>-7.8916734634605912E-2</v>
      </c>
      <c r="AG42" s="479">
        <v>-0.11246481984052814</v>
      </c>
      <c r="AH42" s="479">
        <v>-6.3317139685830193E-2</v>
      </c>
      <c r="AI42" s="479">
        <v>-8.8143847281562215E-2</v>
      </c>
    </row>
    <row r="43" spans="1:35" ht="6.75" customHeight="1" x14ac:dyDescent="0.2">
      <c r="A43" s="241"/>
      <c r="B43" s="233"/>
      <c r="C43" s="233"/>
      <c r="D43" s="233"/>
      <c r="E43" s="233"/>
      <c r="F43" s="233"/>
      <c r="G43" s="233"/>
      <c r="H43" s="233"/>
      <c r="I43" s="93"/>
      <c r="J43" s="93"/>
      <c r="K43" s="93"/>
      <c r="L43" s="93"/>
      <c r="M43" s="93"/>
      <c r="N43" s="93"/>
      <c r="O43" s="93"/>
      <c r="P43" s="93"/>
      <c r="Q43" s="93"/>
      <c r="S43" s="258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60"/>
      <c r="AG43" s="260"/>
      <c r="AH43" s="260"/>
      <c r="AI43" s="260"/>
    </row>
    <row r="44" spans="1:35" ht="12.75" customHeight="1" x14ac:dyDescent="0.2">
      <c r="A44" s="242" t="s">
        <v>37</v>
      </c>
      <c r="B44" s="243">
        <f>B42+B34+B20</f>
        <v>62259</v>
      </c>
      <c r="C44" s="243">
        <f>C42+C34+C20</f>
        <v>59063</v>
      </c>
      <c r="D44" s="243">
        <f>D42+D34+D20</f>
        <v>52328.1</v>
      </c>
      <c r="E44" s="243">
        <f>E42+E34+E20</f>
        <v>51311.600000000006</v>
      </c>
      <c r="F44" s="243">
        <f>F42+F34+F20</f>
        <v>53775.178817473505</v>
      </c>
      <c r="G44" s="243">
        <v>43447</v>
      </c>
      <c r="H44" s="243">
        <f t="shared" ref="H44:N44" si="2">H42+H34+H20</f>
        <v>48332</v>
      </c>
      <c r="I44" s="243">
        <f t="shared" si="2"/>
        <v>48540.572773256223</v>
      </c>
      <c r="J44" s="243">
        <f t="shared" si="2"/>
        <v>41468.529174338517</v>
      </c>
      <c r="K44" s="243">
        <f t="shared" si="2"/>
        <v>46336.926875594632</v>
      </c>
      <c r="L44" s="243">
        <f t="shared" si="2"/>
        <v>42968</v>
      </c>
      <c r="M44" s="243">
        <f t="shared" si="2"/>
        <v>42614.240925152917</v>
      </c>
      <c r="N44" s="243">
        <f t="shared" si="2"/>
        <v>39336.520748778654</v>
      </c>
      <c r="O44" s="235">
        <v>37963</v>
      </c>
      <c r="P44" s="235">
        <v>34398</v>
      </c>
      <c r="Q44" s="235">
        <v>36073.99787735939</v>
      </c>
      <c r="S44" s="480" t="s">
        <v>37</v>
      </c>
      <c r="T44" s="481">
        <v>-0.441754600931622</v>
      </c>
      <c r="U44" s="481">
        <v>-0.41154698710532578</v>
      </c>
      <c r="V44" s="481">
        <v>-0.33581000837794328</v>
      </c>
      <c r="W44" s="481">
        <v>-0.32265218195109602</v>
      </c>
      <c r="X44" s="481">
        <v>-0.35368322216894743</v>
      </c>
      <c r="Y44" s="481">
        <v>-0.20004142286928572</v>
      </c>
      <c r="Z44" s="481">
        <v>-0.28089463915008395</v>
      </c>
      <c r="AA44" s="481">
        <v>-0.2839845449918732</v>
      </c>
      <c r="AB44" s="481">
        <v>-0.16187525835602412</v>
      </c>
      <c r="AC44" s="481">
        <v>-0.24993298770307948</v>
      </c>
      <c r="AD44" s="481">
        <v>-0.19221400314697756</v>
      </c>
      <c r="AE44" s="481">
        <v>-0.18532999250680238</v>
      </c>
      <c r="AF44" s="481">
        <v>-0.11644955784054023</v>
      </c>
      <c r="AG44" s="481">
        <v>-8.4482251123511154E-2</v>
      </c>
      <c r="AH44" s="481">
        <v>1.0401776283450959E-2</v>
      </c>
      <c r="AI44" s="481">
        <v>-3.6541488449456483E-2</v>
      </c>
    </row>
    <row r="45" spans="1:35" ht="6" customHeight="1" x14ac:dyDescent="0.2">
      <c r="A45" s="68"/>
      <c r="B45" s="244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245"/>
      <c r="N45" s="245"/>
      <c r="O45" s="245"/>
    </row>
    <row r="46" spans="1:35" x14ac:dyDescent="0.2">
      <c r="A46" s="246" t="s">
        <v>225</v>
      </c>
      <c r="B46" s="247"/>
      <c r="C46" s="247"/>
      <c r="D46" s="247" t="s">
        <v>226</v>
      </c>
      <c r="E46" s="2"/>
      <c r="G46" s="247" t="s">
        <v>227</v>
      </c>
      <c r="I46" s="68"/>
      <c r="J46" s="244"/>
      <c r="K46" s="68"/>
      <c r="L46" s="244"/>
      <c r="M46" s="244"/>
      <c r="N46" s="244"/>
      <c r="O46" s="244"/>
    </row>
    <row r="55" spans="18:18" x14ac:dyDescent="0.2">
      <c r="R55" s="26"/>
    </row>
  </sheetData>
  <mergeCells count="2">
    <mergeCell ref="B3:Q3"/>
    <mergeCell ref="T3:AI3"/>
  </mergeCells>
  <phoneticPr fontId="7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G17"/>
  <sheetViews>
    <sheetView showGridLines="0" zoomScaleNormal="100" workbookViewId="0">
      <selection activeCell="H1" sqref="H1"/>
    </sheetView>
  </sheetViews>
  <sheetFormatPr defaultRowHeight="12.75" x14ac:dyDescent="0.2"/>
  <cols>
    <col min="1" max="1" width="22.7109375" style="3" customWidth="1"/>
    <col min="2" max="7" width="14.7109375" style="3" customWidth="1"/>
    <col min="8" max="16384" width="9.140625" style="3"/>
  </cols>
  <sheetData>
    <row r="1" spans="1:7" ht="15" customHeight="1" x14ac:dyDescent="0.2">
      <c r="A1" s="29" t="s">
        <v>328</v>
      </c>
      <c r="B1" s="30"/>
      <c r="C1" s="30"/>
      <c r="D1" s="30"/>
      <c r="E1" s="30"/>
      <c r="F1" s="30"/>
      <c r="G1" s="30"/>
    </row>
    <row r="2" spans="1:7" ht="15" customHeight="1" x14ac:dyDescent="0.2">
      <c r="A2" s="30"/>
      <c r="B2" s="30"/>
      <c r="C2" s="30"/>
      <c r="D2" s="30"/>
      <c r="E2" s="30"/>
      <c r="F2" s="30"/>
      <c r="G2" s="30"/>
    </row>
    <row r="3" spans="1:7" ht="15" customHeight="1" x14ac:dyDescent="0.2">
      <c r="A3" s="30"/>
      <c r="B3" s="681" t="s">
        <v>9</v>
      </c>
      <c r="C3" s="681"/>
      <c r="D3" s="681"/>
      <c r="E3" s="681"/>
      <c r="F3" s="681"/>
      <c r="G3" s="30"/>
    </row>
    <row r="4" spans="1:7" ht="3.75" customHeight="1" x14ac:dyDescent="0.2">
      <c r="A4" s="30"/>
      <c r="B4" s="30"/>
      <c r="C4" s="30"/>
      <c r="D4" s="30"/>
      <c r="E4" s="30"/>
      <c r="F4" s="30"/>
      <c r="G4" s="30"/>
    </row>
    <row r="5" spans="1:7" x14ac:dyDescent="0.2">
      <c r="A5" s="682" t="s">
        <v>38</v>
      </c>
      <c r="B5" s="680" t="s">
        <v>12</v>
      </c>
      <c r="C5" s="680" t="s">
        <v>14</v>
      </c>
      <c r="D5" s="680" t="s">
        <v>15</v>
      </c>
      <c r="E5" s="680" t="s">
        <v>16</v>
      </c>
      <c r="F5" s="680" t="s">
        <v>17</v>
      </c>
      <c r="G5" s="680" t="s">
        <v>18</v>
      </c>
    </row>
    <row r="6" spans="1:7" x14ac:dyDescent="0.2">
      <c r="A6" s="682"/>
      <c r="B6" s="680"/>
      <c r="C6" s="680"/>
      <c r="D6" s="680"/>
      <c r="E6" s="680"/>
      <c r="F6" s="680"/>
      <c r="G6" s="680"/>
    </row>
    <row r="7" spans="1:7" ht="3.75" customHeight="1" x14ac:dyDescent="0.2">
      <c r="A7" s="31"/>
      <c r="B7" s="31"/>
      <c r="C7" s="31"/>
      <c r="D7" s="31"/>
      <c r="E7" s="31"/>
      <c r="F7" s="31"/>
      <c r="G7" s="31"/>
    </row>
    <row r="8" spans="1:7" x14ac:dyDescent="0.2">
      <c r="A8" s="32" t="s">
        <v>39</v>
      </c>
      <c r="B8" s="33">
        <v>15113.876556396484</v>
      </c>
      <c r="C8" s="18">
        <v>19371.07124710083</v>
      </c>
      <c r="D8" s="18">
        <v>59539.474504470825</v>
      </c>
      <c r="E8" s="18">
        <v>29375.566783905029</v>
      </c>
      <c r="F8" s="18">
        <v>2633.8424606323242</v>
      </c>
      <c r="G8" s="25">
        <v>126033.83155250549</v>
      </c>
    </row>
    <row r="9" spans="1:7" x14ac:dyDescent="0.2">
      <c r="A9" s="32" t="s">
        <v>40</v>
      </c>
      <c r="B9" s="33">
        <v>14036.117107391357</v>
      </c>
      <c r="C9" s="18">
        <v>6173.2099456787109</v>
      </c>
      <c r="D9" s="18">
        <v>40170.40221786499</v>
      </c>
      <c r="E9" s="18">
        <v>27116.351238250732</v>
      </c>
      <c r="F9" s="18">
        <v>2634.660514831543</v>
      </c>
      <c r="G9" s="25">
        <v>90130.741024017334</v>
      </c>
    </row>
    <row r="10" spans="1:7" x14ac:dyDescent="0.2">
      <c r="A10" s="32" t="s">
        <v>41</v>
      </c>
      <c r="B10" s="33">
        <v>3996.0689849853516</v>
      </c>
      <c r="C10" s="18">
        <v>3200.6402931213379</v>
      </c>
      <c r="D10" s="18">
        <v>9490.1163940429688</v>
      </c>
      <c r="E10" s="18">
        <v>3546.2320556640625</v>
      </c>
      <c r="F10" s="18">
        <v>929.32831573486328</v>
      </c>
      <c r="G10" s="25">
        <v>21162.386043548584</v>
      </c>
    </row>
    <row r="11" spans="1:7" x14ac:dyDescent="0.2">
      <c r="A11" s="32" t="s">
        <v>42</v>
      </c>
      <c r="B11" s="33" t="s">
        <v>13</v>
      </c>
      <c r="C11" s="18" t="s">
        <v>13</v>
      </c>
      <c r="D11" s="18">
        <v>1611.1504287719727</v>
      </c>
      <c r="E11" s="18" t="s">
        <v>13</v>
      </c>
      <c r="F11" s="18" t="s">
        <v>13</v>
      </c>
      <c r="G11" s="25">
        <v>1611.1504287719727</v>
      </c>
    </row>
    <row r="12" spans="1:7" x14ac:dyDescent="0.2">
      <c r="A12" s="32" t="s">
        <v>43</v>
      </c>
      <c r="B12" s="33">
        <v>5682.0331535339355</v>
      </c>
      <c r="C12" s="18">
        <v>3811.4717864990234</v>
      </c>
      <c r="D12" s="18">
        <v>18773.511539459229</v>
      </c>
      <c r="E12" s="18">
        <v>8309.3619499206543</v>
      </c>
      <c r="F12" s="18">
        <v>940.64408493041992</v>
      </c>
      <c r="G12" s="25">
        <v>37517.022514343262</v>
      </c>
    </row>
    <row r="13" spans="1:7" x14ac:dyDescent="0.2">
      <c r="A13" s="32" t="s">
        <v>44</v>
      </c>
      <c r="B13" s="33" t="s">
        <v>13</v>
      </c>
      <c r="C13" s="18" t="s">
        <v>13</v>
      </c>
      <c r="D13" s="18">
        <v>2751.7939834594727</v>
      </c>
      <c r="E13" s="18">
        <v>1734.1752243041992</v>
      </c>
      <c r="F13" s="18" t="s">
        <v>13</v>
      </c>
      <c r="G13" s="25">
        <v>4485.9692077636719</v>
      </c>
    </row>
    <row r="14" spans="1:7" x14ac:dyDescent="0.2">
      <c r="A14" s="34" t="s">
        <v>45</v>
      </c>
      <c r="B14" s="35">
        <v>3824.8168640136719</v>
      </c>
      <c r="C14" s="20">
        <v>2896.699291229248</v>
      </c>
      <c r="D14" s="20">
        <v>14782.483020782471</v>
      </c>
      <c r="E14" s="20">
        <v>7772.3555946350098</v>
      </c>
      <c r="F14" s="20">
        <v>1110.7349662780762</v>
      </c>
      <c r="G14" s="36">
        <v>30387.089736938477</v>
      </c>
    </row>
    <row r="15" spans="1:7" ht="3.75" customHeight="1" x14ac:dyDescent="0.2">
      <c r="A15" s="37"/>
      <c r="B15" s="38"/>
      <c r="C15" s="38"/>
      <c r="D15" s="38"/>
      <c r="E15" s="38"/>
      <c r="F15" s="38"/>
      <c r="G15" s="39"/>
    </row>
    <row r="16" spans="1:7" x14ac:dyDescent="0.2">
      <c r="A16" s="438" t="s">
        <v>261</v>
      </c>
      <c r="B16" s="439">
        <v>42652.912666320801</v>
      </c>
      <c r="C16" s="439">
        <v>35453.09256362915</v>
      </c>
      <c r="D16" s="439">
        <v>147118.93208885193</v>
      </c>
      <c r="E16" s="439">
        <v>77854.042846679688</v>
      </c>
      <c r="F16" s="439">
        <v>8249.2103424072266</v>
      </c>
      <c r="G16" s="439">
        <v>311328.19050788879</v>
      </c>
    </row>
    <row r="17" spans="1:7" x14ac:dyDescent="0.2">
      <c r="A17" s="13"/>
      <c r="B17" s="13"/>
      <c r="C17" s="13"/>
      <c r="D17" s="13"/>
      <c r="E17" s="13"/>
      <c r="F17" s="13"/>
      <c r="G17" s="13"/>
    </row>
  </sheetData>
  <mergeCells count="8">
    <mergeCell ref="G5:G6"/>
    <mergeCell ref="B3:F3"/>
    <mergeCell ref="A5:A6"/>
    <mergeCell ref="B5:B6"/>
    <mergeCell ref="C5:C6"/>
    <mergeCell ref="D5:D6"/>
    <mergeCell ref="E5:E6"/>
    <mergeCell ref="F5:F6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D6C0-CE7F-420E-A0A2-88C6F3ACEE7A}">
  <sheetPr>
    <tabColor rgb="FF7030A0"/>
  </sheetPr>
  <dimension ref="A1:AJ185"/>
  <sheetViews>
    <sheetView showGridLines="0" zoomScaleNormal="100" workbookViewId="0">
      <selection activeCell="S1" sqref="S1"/>
    </sheetView>
  </sheetViews>
  <sheetFormatPr defaultRowHeight="12.75" x14ac:dyDescent="0.2"/>
  <cols>
    <col min="1" max="1" width="21.85546875" style="3" customWidth="1"/>
    <col min="2" max="6" width="7.7109375" style="3" customWidth="1"/>
    <col min="7" max="7" width="8" style="3" customWidth="1"/>
    <col min="8" max="18" width="7.7109375" style="3" customWidth="1"/>
    <col min="19" max="19" width="8.7109375" style="3" customWidth="1"/>
    <col min="20" max="20" width="24" style="3" customWidth="1"/>
    <col min="21" max="36" width="9.7109375" style="3" customWidth="1"/>
    <col min="37" max="16384" width="9.140625" style="3"/>
  </cols>
  <sheetData>
    <row r="1" spans="1:36" ht="15" x14ac:dyDescent="0.2">
      <c r="A1" s="186" t="s">
        <v>376</v>
      </c>
      <c r="B1" s="187"/>
      <c r="C1" s="187"/>
      <c r="D1" s="187"/>
      <c r="E1" s="187"/>
      <c r="F1" s="262"/>
      <c r="G1" s="262"/>
      <c r="H1" s="262"/>
      <c r="I1" s="262"/>
      <c r="J1" s="263"/>
      <c r="K1" s="263"/>
      <c r="L1" s="263"/>
      <c r="M1" s="263"/>
      <c r="N1" s="263"/>
      <c r="O1" s="263"/>
      <c r="P1" s="68"/>
      <c r="Q1" s="68"/>
      <c r="R1" s="68"/>
      <c r="S1" s="68"/>
      <c r="T1" s="668" t="s">
        <v>377</v>
      </c>
      <c r="U1" s="264"/>
      <c r="V1" s="264"/>
      <c r="W1" s="264"/>
      <c r="X1" s="187"/>
      <c r="Y1" s="68"/>
      <c r="Z1" s="68"/>
      <c r="AA1" s="68"/>
      <c r="AB1" s="68"/>
      <c r="AC1" s="68"/>
      <c r="AD1" s="263"/>
      <c r="AE1" s="263"/>
      <c r="AF1" s="68"/>
      <c r="AG1" s="68"/>
    </row>
    <row r="2" spans="1:36" x14ac:dyDescent="0.2">
      <c r="A2" s="187"/>
      <c r="B2" s="187"/>
      <c r="C2" s="187"/>
      <c r="D2" s="187"/>
      <c r="E2" s="187"/>
      <c r="F2" s="262"/>
      <c r="G2" s="262"/>
      <c r="H2" s="262"/>
      <c r="I2" s="262"/>
      <c r="J2" s="68"/>
      <c r="K2" s="68"/>
      <c r="L2" s="68"/>
      <c r="M2" s="68"/>
      <c r="N2" s="68"/>
      <c r="O2" s="68"/>
      <c r="P2" s="68"/>
      <c r="Q2" s="68"/>
      <c r="R2" s="68"/>
      <c r="S2" s="68"/>
      <c r="AB2" s="68"/>
      <c r="AC2" s="68"/>
      <c r="AD2" s="68"/>
      <c r="AE2" s="68"/>
      <c r="AF2" s="68"/>
      <c r="AG2" s="68"/>
    </row>
    <row r="3" spans="1:36" x14ac:dyDescent="0.2">
      <c r="A3" s="266"/>
      <c r="B3" s="697" t="s">
        <v>202</v>
      </c>
      <c r="C3" s="698"/>
      <c r="D3" s="698"/>
      <c r="E3" s="698"/>
      <c r="F3" s="698"/>
      <c r="G3" s="698"/>
      <c r="H3" s="698"/>
      <c r="I3" s="698"/>
      <c r="J3" s="698"/>
      <c r="K3" s="698"/>
      <c r="L3" s="698"/>
      <c r="M3" s="698"/>
      <c r="N3" s="698"/>
      <c r="O3" s="698"/>
      <c r="P3" s="698"/>
      <c r="Q3" s="698"/>
      <c r="R3" s="698"/>
      <c r="S3" s="267"/>
      <c r="U3" s="699" t="s">
        <v>228</v>
      </c>
      <c r="V3" s="700"/>
      <c r="W3" s="700"/>
      <c r="X3" s="700"/>
      <c r="Y3" s="700"/>
      <c r="Z3" s="700"/>
      <c r="AA3" s="700"/>
      <c r="AB3" s="700"/>
      <c r="AC3" s="700"/>
      <c r="AD3" s="700"/>
      <c r="AE3" s="700"/>
      <c r="AF3" s="700"/>
      <c r="AG3" s="700"/>
      <c r="AH3" s="700"/>
      <c r="AI3" s="700"/>
      <c r="AJ3" s="700"/>
    </row>
    <row r="4" spans="1:36" ht="3.75" customHeight="1" x14ac:dyDescent="0.2">
      <c r="A4" s="268"/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70"/>
      <c r="R4" s="73"/>
      <c r="S4" s="73"/>
      <c r="T4" s="269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7"/>
      <c r="AI4" s="578"/>
    </row>
    <row r="5" spans="1:36" x14ac:dyDescent="0.2">
      <c r="A5" s="478" t="s">
        <v>38</v>
      </c>
      <c r="B5" s="482">
        <v>1990</v>
      </c>
      <c r="C5" s="482">
        <v>1992</v>
      </c>
      <c r="D5" s="482">
        <v>1994</v>
      </c>
      <c r="E5" s="483">
        <v>1996</v>
      </c>
      <c r="F5" s="483">
        <v>1998</v>
      </c>
      <c r="G5" s="483" t="s">
        <v>240</v>
      </c>
      <c r="H5" s="483">
        <v>2002</v>
      </c>
      <c r="I5" s="483">
        <v>2004</v>
      </c>
      <c r="J5" s="483">
        <v>2006</v>
      </c>
      <c r="K5" s="483">
        <v>2008</v>
      </c>
      <c r="L5" s="483">
        <v>2010</v>
      </c>
      <c r="M5" s="483">
        <v>2012</v>
      </c>
      <c r="N5" s="483">
        <v>2014</v>
      </c>
      <c r="O5" s="483">
        <v>2016</v>
      </c>
      <c r="P5" s="483">
        <v>2018</v>
      </c>
      <c r="Q5" s="484">
        <v>2020</v>
      </c>
      <c r="R5" s="484">
        <v>2022</v>
      </c>
      <c r="S5" s="271"/>
      <c r="T5" s="478" t="s">
        <v>38</v>
      </c>
      <c r="U5" s="518" t="s">
        <v>384</v>
      </c>
      <c r="V5" s="518" t="s">
        <v>385</v>
      </c>
      <c r="W5" s="518" t="s">
        <v>386</v>
      </c>
      <c r="X5" s="518" t="s">
        <v>387</v>
      </c>
      <c r="Y5" s="518" t="s">
        <v>388</v>
      </c>
      <c r="Z5" s="518" t="s">
        <v>389</v>
      </c>
      <c r="AA5" s="518" t="s">
        <v>390</v>
      </c>
      <c r="AB5" s="518" t="s">
        <v>391</v>
      </c>
      <c r="AC5" s="518" t="s">
        <v>392</v>
      </c>
      <c r="AD5" s="518" t="s">
        <v>393</v>
      </c>
      <c r="AE5" s="518" t="s">
        <v>394</v>
      </c>
      <c r="AF5" s="518" t="s">
        <v>395</v>
      </c>
      <c r="AG5" s="518" t="s">
        <v>396</v>
      </c>
      <c r="AH5" s="518" t="s">
        <v>397</v>
      </c>
      <c r="AI5" s="519" t="s">
        <v>398</v>
      </c>
      <c r="AJ5" s="519" t="s">
        <v>399</v>
      </c>
    </row>
    <row r="6" spans="1:36" ht="6" customHeight="1" x14ac:dyDescent="0.2">
      <c r="A6" s="258"/>
      <c r="B6" s="272"/>
      <c r="C6" s="272"/>
      <c r="D6" s="272"/>
      <c r="E6" s="273"/>
      <c r="F6" s="274"/>
      <c r="G6" s="274"/>
      <c r="H6" s="275"/>
      <c r="I6" s="276"/>
      <c r="J6" s="277"/>
      <c r="K6" s="277"/>
      <c r="L6" s="277"/>
      <c r="M6" s="277"/>
      <c r="N6" s="277"/>
      <c r="O6" s="277"/>
      <c r="P6" s="277"/>
      <c r="Q6" s="278"/>
      <c r="R6" s="278"/>
      <c r="S6" s="279"/>
      <c r="T6" s="258"/>
      <c r="U6" s="272"/>
      <c r="V6" s="280"/>
      <c r="W6" s="280"/>
      <c r="X6" s="280"/>
      <c r="Y6" s="272"/>
      <c r="Z6" s="275"/>
      <c r="AA6" s="275"/>
      <c r="AB6" s="275"/>
      <c r="AC6" s="281"/>
      <c r="AD6" s="281"/>
      <c r="AE6" s="281"/>
      <c r="AF6" s="281"/>
      <c r="AG6" s="281"/>
      <c r="AH6" s="281"/>
      <c r="AI6" s="282"/>
      <c r="AJ6" s="282"/>
    </row>
    <row r="7" spans="1:36" ht="15" x14ac:dyDescent="0.25">
      <c r="A7" s="574" t="s">
        <v>39</v>
      </c>
      <c r="B7" s="283">
        <v>102594</v>
      </c>
      <c r="C7" s="283">
        <v>106290</v>
      </c>
      <c r="D7" s="283">
        <v>114971.9</v>
      </c>
      <c r="E7" s="283">
        <v>121832.7</v>
      </c>
      <c r="F7" s="284">
        <v>141099.40111880188</v>
      </c>
      <c r="G7" s="284" t="s">
        <v>13</v>
      </c>
      <c r="H7" s="285">
        <v>127435.4</v>
      </c>
      <c r="I7" s="285">
        <v>139474.09646001263</v>
      </c>
      <c r="J7" s="285">
        <v>123125</v>
      </c>
      <c r="K7" s="286">
        <v>159738.08596599981</v>
      </c>
      <c r="L7" s="286">
        <v>147957</v>
      </c>
      <c r="M7" s="286">
        <v>157254.72</v>
      </c>
      <c r="N7" s="286">
        <v>140703.97830398858</v>
      </c>
      <c r="O7" s="287">
        <v>154622.85949</v>
      </c>
      <c r="P7" s="287">
        <v>146444</v>
      </c>
      <c r="Q7" s="568">
        <v>134094.38424277306</v>
      </c>
      <c r="R7" s="613">
        <v>126033.83155250549</v>
      </c>
      <c r="S7" s="288"/>
      <c r="T7" s="574" t="s">
        <v>39</v>
      </c>
      <c r="U7" s="289">
        <f>($R7/B7)-1</f>
        <v>0.22847175811943665</v>
      </c>
      <c r="V7" s="289">
        <f t="shared" ref="V7:AJ7" si="0">($R7/C7)-1</f>
        <v>0.18575436590935634</v>
      </c>
      <c r="W7" s="289">
        <f t="shared" si="0"/>
        <v>9.6214218887445524E-2</v>
      </c>
      <c r="X7" s="289">
        <f t="shared" si="0"/>
        <v>3.4482791175977301E-2</v>
      </c>
      <c r="Y7" s="289">
        <f t="shared" si="0"/>
        <v>-0.106772739266353</v>
      </c>
      <c r="Z7" s="289" t="s">
        <v>13</v>
      </c>
      <c r="AA7" s="289">
        <f t="shared" si="0"/>
        <v>-1.0998266160693992E-2</v>
      </c>
      <c r="AB7" s="289">
        <f t="shared" si="0"/>
        <v>-9.6363878660153057E-2</v>
      </c>
      <c r="AC7" s="289">
        <f t="shared" si="0"/>
        <v>2.3625027837608004E-2</v>
      </c>
      <c r="AD7" s="289">
        <f t="shared" si="0"/>
        <v>-0.21099698428005609</v>
      </c>
      <c r="AE7" s="289">
        <f t="shared" si="0"/>
        <v>-0.14817256667473999</v>
      </c>
      <c r="AF7" s="289">
        <f t="shared" si="0"/>
        <v>-0.1985370515269399</v>
      </c>
      <c r="AG7" s="289">
        <f t="shared" si="0"/>
        <v>-0.10426248730358201</v>
      </c>
      <c r="AH7" s="289">
        <f t="shared" si="0"/>
        <v>-0.1848952220376151</v>
      </c>
      <c r="AI7" s="289">
        <f t="shared" si="0"/>
        <v>-0.13937183119482199</v>
      </c>
      <c r="AJ7" s="615">
        <f t="shared" si="0"/>
        <v>-6.0111038473275813E-2</v>
      </c>
    </row>
    <row r="8" spans="1:36" ht="6" customHeight="1" x14ac:dyDescent="0.2">
      <c r="A8" s="258"/>
      <c r="B8" s="290"/>
      <c r="C8" s="290"/>
      <c r="D8" s="290"/>
      <c r="E8" s="290"/>
      <c r="F8" s="290"/>
      <c r="G8" s="290"/>
      <c r="H8" s="291"/>
      <c r="I8" s="290"/>
      <c r="J8" s="291"/>
      <c r="K8" s="291"/>
      <c r="L8" s="291"/>
      <c r="M8" s="291"/>
      <c r="N8" s="291"/>
      <c r="O8" s="291"/>
      <c r="P8" s="291"/>
      <c r="Q8" s="292"/>
      <c r="R8" s="292"/>
      <c r="S8" s="279"/>
      <c r="T8" s="258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4"/>
      <c r="AJ8" s="294"/>
    </row>
    <row r="9" spans="1:36" ht="15" x14ac:dyDescent="0.25">
      <c r="A9" s="574" t="s">
        <v>40</v>
      </c>
      <c r="B9" s="283">
        <v>75130</v>
      </c>
      <c r="C9" s="283">
        <v>76444</v>
      </c>
      <c r="D9" s="283">
        <v>72725</v>
      </c>
      <c r="E9" s="283">
        <v>81026.7</v>
      </c>
      <c r="F9" s="284">
        <v>91192.646576480882</v>
      </c>
      <c r="G9" s="284" t="s">
        <v>13</v>
      </c>
      <c r="H9" s="285">
        <v>86596.5</v>
      </c>
      <c r="I9" s="285">
        <v>104538.86024179732</v>
      </c>
      <c r="J9" s="285">
        <v>94148</v>
      </c>
      <c r="K9" s="286">
        <v>116028.71548542363</v>
      </c>
      <c r="L9" s="286">
        <v>102211</v>
      </c>
      <c r="M9" s="286">
        <v>113486.56</v>
      </c>
      <c r="N9" s="286">
        <v>105370.76486267026</v>
      </c>
      <c r="O9" s="287">
        <v>107239.85182</v>
      </c>
      <c r="P9" s="287">
        <v>101534</v>
      </c>
      <c r="Q9" s="568">
        <v>91621.610981941223</v>
      </c>
      <c r="R9" s="613">
        <v>90130.741024017334</v>
      </c>
      <c r="S9" s="288"/>
      <c r="T9" s="574" t="s">
        <v>40</v>
      </c>
      <c r="U9" s="289">
        <f>($R9/B9)-1</f>
        <v>0.19966379640645981</v>
      </c>
      <c r="V9" s="289">
        <f t="shared" ref="V9:AJ9" si="1">($R9/C9)-1</f>
        <v>0.17904271131831573</v>
      </c>
      <c r="W9" s="289">
        <f t="shared" si="1"/>
        <v>0.23933641834331154</v>
      </c>
      <c r="X9" s="289">
        <f t="shared" si="1"/>
        <v>0.11235853149662201</v>
      </c>
      <c r="Y9" s="289">
        <f t="shared" si="1"/>
        <v>-1.1644640136339923E-2</v>
      </c>
      <c r="Z9" s="289" t="s">
        <v>13</v>
      </c>
      <c r="AA9" s="289">
        <f t="shared" si="1"/>
        <v>4.0812746750934936E-2</v>
      </c>
      <c r="AB9" s="289">
        <f t="shared" si="1"/>
        <v>-0.13782548599108646</v>
      </c>
      <c r="AC9" s="289">
        <f t="shared" si="1"/>
        <v>-4.2669615668762706E-2</v>
      </c>
      <c r="AD9" s="289">
        <f t="shared" si="1"/>
        <v>-0.22320314719557321</v>
      </c>
      <c r="AE9" s="289">
        <f t="shared" si="1"/>
        <v>-0.11818942164720692</v>
      </c>
      <c r="AF9" s="289">
        <f t="shared" si="1"/>
        <v>-0.2058025106760013</v>
      </c>
      <c r="AG9" s="289">
        <f t="shared" si="1"/>
        <v>-0.14463237368083315</v>
      </c>
      <c r="AH9" s="289">
        <f t="shared" si="1"/>
        <v>-0.15954060459445596</v>
      </c>
      <c r="AI9" s="289">
        <f t="shared" si="1"/>
        <v>-0.11230975807101728</v>
      </c>
      <c r="AJ9" s="615">
        <f t="shared" si="1"/>
        <v>-1.627203387875098E-2</v>
      </c>
    </row>
    <row r="10" spans="1:36" ht="6" customHeight="1" x14ac:dyDescent="0.2">
      <c r="A10" s="258"/>
      <c r="B10" s="290"/>
      <c r="C10" s="290"/>
      <c r="D10" s="290"/>
      <c r="E10" s="290"/>
      <c r="F10" s="290"/>
      <c r="G10" s="290"/>
      <c r="H10" s="291"/>
      <c r="I10" s="290"/>
      <c r="J10" s="291"/>
      <c r="K10" s="291"/>
      <c r="L10" s="291"/>
      <c r="M10" s="291"/>
      <c r="N10" s="291"/>
      <c r="O10" s="291"/>
      <c r="P10" s="291"/>
      <c r="Q10" s="292"/>
      <c r="R10" s="292"/>
      <c r="S10" s="279"/>
      <c r="T10" s="258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4"/>
      <c r="AJ10" s="294"/>
    </row>
    <row r="11" spans="1:36" ht="15" x14ac:dyDescent="0.25">
      <c r="A11" s="574" t="s">
        <v>41</v>
      </c>
      <c r="B11" s="290"/>
      <c r="C11" s="290"/>
      <c r="D11" s="290"/>
      <c r="E11" s="290"/>
      <c r="F11" s="290"/>
      <c r="G11" s="290"/>
      <c r="H11" s="291"/>
      <c r="I11" s="290"/>
      <c r="J11" s="291"/>
      <c r="K11" s="291"/>
      <c r="L11" s="291"/>
      <c r="M11" s="291"/>
      <c r="N11" s="291"/>
      <c r="O11" s="291"/>
      <c r="P11" s="291"/>
      <c r="Q11" s="292"/>
      <c r="R11" s="292"/>
      <c r="S11" s="279"/>
      <c r="T11" s="574" t="s">
        <v>41</v>
      </c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4"/>
      <c r="AJ11" s="294"/>
    </row>
    <row r="12" spans="1:36" ht="3.75" customHeight="1" x14ac:dyDescent="0.2">
      <c r="A12" s="258"/>
      <c r="B12" s="290"/>
      <c r="C12" s="290"/>
      <c r="D12" s="290"/>
      <c r="E12" s="290"/>
      <c r="F12" s="290"/>
      <c r="G12" s="290"/>
      <c r="H12" s="291"/>
      <c r="I12" s="290"/>
      <c r="J12" s="291"/>
      <c r="K12" s="291"/>
      <c r="L12" s="291"/>
      <c r="M12" s="291"/>
      <c r="N12" s="291"/>
      <c r="O12" s="291"/>
      <c r="P12" s="291"/>
      <c r="Q12" s="292"/>
      <c r="R12" s="292"/>
      <c r="S12" s="279"/>
      <c r="T12" s="258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4"/>
      <c r="AJ12" s="294"/>
    </row>
    <row r="13" spans="1:36" x14ac:dyDescent="0.2">
      <c r="A13" s="295" t="s">
        <v>229</v>
      </c>
      <c r="B13" s="283" t="s">
        <v>13</v>
      </c>
      <c r="C13" s="283">
        <v>111</v>
      </c>
      <c r="D13" s="283">
        <v>167</v>
      </c>
      <c r="E13" s="283">
        <v>520</v>
      </c>
      <c r="F13" s="283">
        <v>297.2</v>
      </c>
      <c r="G13" s="283" t="s">
        <v>13</v>
      </c>
      <c r="H13" s="285">
        <v>593.79999999999995</v>
      </c>
      <c r="I13" s="283">
        <v>592</v>
      </c>
      <c r="J13" s="285">
        <v>30</v>
      </c>
      <c r="K13" s="285">
        <v>558</v>
      </c>
      <c r="L13" s="285">
        <v>59</v>
      </c>
      <c r="M13" s="285">
        <v>111.76130000000001</v>
      </c>
      <c r="N13" s="285">
        <v>139.77000000000001</v>
      </c>
      <c r="O13" s="285">
        <v>221.27199999999999</v>
      </c>
      <c r="P13" s="285" t="s">
        <v>13</v>
      </c>
      <c r="Q13" s="357" t="s">
        <v>13</v>
      </c>
      <c r="R13" s="614" t="s">
        <v>13</v>
      </c>
      <c r="S13" s="296"/>
      <c r="T13" s="295" t="s">
        <v>229</v>
      </c>
      <c r="U13" s="289" t="s">
        <v>13</v>
      </c>
      <c r="V13" s="289">
        <f>($O13/C13)-1</f>
        <v>0.99344144144144142</v>
      </c>
      <c r="W13" s="289">
        <f t="shared" ref="W13:AG13" si="2">($O13/D13)-1</f>
        <v>0.32498203592814368</v>
      </c>
      <c r="X13" s="289">
        <f t="shared" si="2"/>
        <v>-0.57447692307692311</v>
      </c>
      <c r="Y13" s="289">
        <f t="shared" si="2"/>
        <v>-0.25547779273216686</v>
      </c>
      <c r="Z13" s="289" t="s">
        <v>13</v>
      </c>
      <c r="AA13" s="289">
        <f t="shared" si="2"/>
        <v>-0.62736274840013473</v>
      </c>
      <c r="AB13" s="289">
        <f t="shared" si="2"/>
        <v>-0.62622972972972968</v>
      </c>
      <c r="AC13" s="289">
        <f t="shared" si="2"/>
        <v>6.3757333333333328</v>
      </c>
      <c r="AD13" s="289">
        <f t="shared" si="2"/>
        <v>-0.60345519713261653</v>
      </c>
      <c r="AE13" s="289">
        <f t="shared" si="2"/>
        <v>2.7503728813559323</v>
      </c>
      <c r="AF13" s="289">
        <f t="shared" si="2"/>
        <v>0.97986243896590297</v>
      </c>
      <c r="AG13" s="289">
        <f t="shared" si="2"/>
        <v>0.58311511769335311</v>
      </c>
      <c r="AH13" s="289" t="s">
        <v>13</v>
      </c>
      <c r="AI13" s="289" t="s">
        <v>13</v>
      </c>
      <c r="AJ13" s="615" t="s">
        <v>13</v>
      </c>
    </row>
    <row r="14" spans="1:36" x14ac:dyDescent="0.2">
      <c r="A14" s="295" t="s">
        <v>230</v>
      </c>
      <c r="B14" s="283" t="s">
        <v>13</v>
      </c>
      <c r="C14" s="283">
        <v>79</v>
      </c>
      <c r="D14" s="283">
        <v>255</v>
      </c>
      <c r="E14" s="283">
        <v>222</v>
      </c>
      <c r="F14" s="283" t="s">
        <v>13</v>
      </c>
      <c r="G14" s="283" t="s">
        <v>13</v>
      </c>
      <c r="H14" s="285" t="s">
        <v>13</v>
      </c>
      <c r="I14" s="283" t="s">
        <v>13</v>
      </c>
      <c r="J14" s="285" t="s">
        <v>13</v>
      </c>
      <c r="K14" s="285" t="s">
        <v>13</v>
      </c>
      <c r="L14" s="285" t="s">
        <v>13</v>
      </c>
      <c r="M14" s="285" t="s">
        <v>13</v>
      </c>
      <c r="N14" s="285" t="s">
        <v>13</v>
      </c>
      <c r="O14" s="285"/>
      <c r="P14" s="285" t="s">
        <v>13</v>
      </c>
      <c r="Q14" s="357" t="s">
        <v>13</v>
      </c>
      <c r="R14" s="614" t="s">
        <v>13</v>
      </c>
      <c r="S14" s="296"/>
      <c r="T14" s="295" t="s">
        <v>230</v>
      </c>
      <c r="U14" s="289" t="s">
        <v>13</v>
      </c>
      <c r="V14" s="289">
        <f>($E14/C14)-1</f>
        <v>1.8101265822784809</v>
      </c>
      <c r="W14" s="289">
        <f t="shared" ref="W14" si="3">($E14/D14)-1</f>
        <v>-0.12941176470588234</v>
      </c>
      <c r="X14" s="289" t="s">
        <v>13</v>
      </c>
      <c r="Y14" s="289" t="s">
        <v>13</v>
      </c>
      <c r="Z14" s="289" t="s">
        <v>13</v>
      </c>
      <c r="AA14" s="289" t="s">
        <v>13</v>
      </c>
      <c r="AB14" s="289" t="s">
        <v>13</v>
      </c>
      <c r="AC14" s="289" t="s">
        <v>13</v>
      </c>
      <c r="AD14" s="289" t="s">
        <v>13</v>
      </c>
      <c r="AE14" s="289" t="s">
        <v>13</v>
      </c>
      <c r="AF14" s="289" t="s">
        <v>13</v>
      </c>
      <c r="AG14" s="289" t="s">
        <v>13</v>
      </c>
      <c r="AH14" s="289" t="s">
        <v>13</v>
      </c>
      <c r="AI14" s="289" t="s">
        <v>13</v>
      </c>
      <c r="AJ14" s="615" t="s">
        <v>13</v>
      </c>
    </row>
    <row r="15" spans="1:36" x14ac:dyDescent="0.2">
      <c r="A15" s="295" t="s">
        <v>231</v>
      </c>
      <c r="B15" s="283">
        <v>1472</v>
      </c>
      <c r="C15" s="283">
        <v>2454</v>
      </c>
      <c r="D15" s="283">
        <v>2124</v>
      </c>
      <c r="E15" s="283">
        <v>3085</v>
      </c>
      <c r="F15" s="283">
        <v>1587</v>
      </c>
      <c r="G15" s="283" t="s">
        <v>13</v>
      </c>
      <c r="H15" s="285">
        <v>1265.4000000000001</v>
      </c>
      <c r="I15" s="283">
        <v>2423</v>
      </c>
      <c r="J15" s="285">
        <v>1818</v>
      </c>
      <c r="K15" s="285">
        <v>1164</v>
      </c>
      <c r="L15" s="285">
        <v>1163</v>
      </c>
      <c r="M15" s="285">
        <v>2405.0619999999999</v>
      </c>
      <c r="N15" s="285">
        <v>2736.14</v>
      </c>
      <c r="O15" s="285">
        <v>622.32500000000005</v>
      </c>
      <c r="P15" s="285">
        <v>456.79700000000003</v>
      </c>
      <c r="Q15" s="357">
        <v>308.02</v>
      </c>
      <c r="R15" s="614" t="s">
        <v>13</v>
      </c>
      <c r="S15" s="296"/>
      <c r="T15" s="295" t="s">
        <v>231</v>
      </c>
      <c r="U15" s="289">
        <f>($Q15/B15)-1</f>
        <v>-0.79074728260869565</v>
      </c>
      <c r="V15" s="289">
        <f t="shared" ref="V15:AI15" si="4">($Q15/C15)-1</f>
        <v>-0.87448247758761211</v>
      </c>
      <c r="W15" s="289">
        <f t="shared" si="4"/>
        <v>-0.85498116760828624</v>
      </c>
      <c r="X15" s="289">
        <f t="shared" si="4"/>
        <v>-0.90015559157212321</v>
      </c>
      <c r="Y15" s="289">
        <f t="shared" si="4"/>
        <v>-0.80591052299936994</v>
      </c>
      <c r="Z15" s="289" t="s">
        <v>13</v>
      </c>
      <c r="AA15" s="289">
        <f t="shared" si="4"/>
        <v>-0.75658289868816186</v>
      </c>
      <c r="AB15" s="289">
        <f t="shared" si="4"/>
        <v>-0.87287659925711925</v>
      </c>
      <c r="AC15" s="289">
        <f t="shared" si="4"/>
        <v>-0.83057205720572058</v>
      </c>
      <c r="AD15" s="289">
        <f t="shared" si="4"/>
        <v>-0.73537800687285226</v>
      </c>
      <c r="AE15" s="289">
        <f t="shared" si="4"/>
        <v>-0.73515047291487534</v>
      </c>
      <c r="AF15" s="289">
        <f t="shared" si="4"/>
        <v>-0.87192845756159298</v>
      </c>
      <c r="AG15" s="289">
        <f t="shared" si="4"/>
        <v>-0.88742535104197884</v>
      </c>
      <c r="AH15" s="289">
        <f t="shared" si="4"/>
        <v>-0.5050496123408188</v>
      </c>
      <c r="AI15" s="289">
        <f t="shared" si="4"/>
        <v>-0.32569609695335133</v>
      </c>
      <c r="AJ15" s="615" t="s">
        <v>13</v>
      </c>
    </row>
    <row r="16" spans="1:36" x14ac:dyDescent="0.2">
      <c r="A16" s="295" t="s">
        <v>232</v>
      </c>
      <c r="B16" s="283">
        <v>2895</v>
      </c>
      <c r="C16" s="283">
        <v>2800</v>
      </c>
      <c r="D16" s="283">
        <v>3267</v>
      </c>
      <c r="E16" s="283">
        <v>7706</v>
      </c>
      <c r="F16" s="283">
        <v>17084</v>
      </c>
      <c r="G16" s="283" t="s">
        <v>13</v>
      </c>
      <c r="H16" s="285">
        <v>18163.599999999999</v>
      </c>
      <c r="I16" s="283">
        <v>26973</v>
      </c>
      <c r="J16" s="285">
        <v>25055</v>
      </c>
      <c r="K16" s="285">
        <v>35936</v>
      </c>
      <c r="L16" s="285">
        <v>26467</v>
      </c>
      <c r="M16" s="285">
        <v>26826.97</v>
      </c>
      <c r="N16" s="285">
        <v>20711.3</v>
      </c>
      <c r="O16" s="285">
        <v>18524.689000000002</v>
      </c>
      <c r="P16" s="285">
        <v>15593.897999999999</v>
      </c>
      <c r="Q16" s="357">
        <v>16649.675999999999</v>
      </c>
      <c r="R16" s="614">
        <v>19858.563999999998</v>
      </c>
      <c r="S16" s="296"/>
      <c r="T16" s="295" t="s">
        <v>232</v>
      </c>
      <c r="U16" s="289">
        <f>($R16/B16)-1</f>
        <v>5.859607599309153</v>
      </c>
      <c r="V16" s="289">
        <f t="shared" ref="V16:AJ16" si="5">($R16/C16)-1</f>
        <v>6.0923442857142849</v>
      </c>
      <c r="W16" s="289">
        <f t="shared" si="5"/>
        <v>5.0785319865319858</v>
      </c>
      <c r="X16" s="289">
        <f t="shared" si="5"/>
        <v>1.5770262133402539</v>
      </c>
      <c r="Y16" s="289">
        <f t="shared" si="5"/>
        <v>0.16240716459845461</v>
      </c>
      <c r="Z16" s="289" t="s">
        <v>13</v>
      </c>
      <c r="AA16" s="289">
        <f t="shared" si="5"/>
        <v>9.3316523156202535E-2</v>
      </c>
      <c r="AB16" s="289">
        <f t="shared" si="5"/>
        <v>-0.26376139102065033</v>
      </c>
      <c r="AC16" s="289">
        <f t="shared" si="5"/>
        <v>-0.2074011574536021</v>
      </c>
      <c r="AD16" s="289">
        <f t="shared" si="5"/>
        <v>-0.44739080587711488</v>
      </c>
      <c r="AE16" s="289">
        <f t="shared" si="5"/>
        <v>-0.24968587297389211</v>
      </c>
      <c r="AF16" s="289">
        <f t="shared" si="5"/>
        <v>-0.25975374781423333</v>
      </c>
      <c r="AG16" s="289">
        <f t="shared" si="5"/>
        <v>-4.1172500036212201E-2</v>
      </c>
      <c r="AH16" s="289">
        <f t="shared" si="5"/>
        <v>7.2005257416197122E-2</v>
      </c>
      <c r="AI16" s="289">
        <f t="shared" si="5"/>
        <v>0.27348299956816446</v>
      </c>
      <c r="AJ16" s="615">
        <f t="shared" si="5"/>
        <v>0.19272975642288759</v>
      </c>
    </row>
    <row r="17" spans="1:36" x14ac:dyDescent="0.2">
      <c r="A17" s="295" t="s">
        <v>516</v>
      </c>
      <c r="B17" s="283" t="s">
        <v>13</v>
      </c>
      <c r="C17" s="283" t="s">
        <v>13</v>
      </c>
      <c r="D17" s="283" t="s">
        <v>13</v>
      </c>
      <c r="E17" s="283" t="s">
        <v>13</v>
      </c>
      <c r="F17" s="283" t="s">
        <v>13</v>
      </c>
      <c r="G17" s="283" t="s">
        <v>13</v>
      </c>
      <c r="H17" s="283" t="s">
        <v>13</v>
      </c>
      <c r="I17" s="283" t="s">
        <v>13</v>
      </c>
      <c r="J17" s="283" t="s">
        <v>13</v>
      </c>
      <c r="K17" s="283" t="s">
        <v>13</v>
      </c>
      <c r="L17" s="283" t="s">
        <v>13</v>
      </c>
      <c r="M17" s="283" t="s">
        <v>13</v>
      </c>
      <c r="N17" s="283" t="s">
        <v>13</v>
      </c>
      <c r="O17" s="283" t="s">
        <v>13</v>
      </c>
      <c r="P17" s="283" t="s">
        <v>13</v>
      </c>
      <c r="Q17" s="283" t="s">
        <v>13</v>
      </c>
      <c r="R17" s="614">
        <v>680.60599999999999</v>
      </c>
      <c r="S17" s="296"/>
      <c r="T17" s="295" t="s">
        <v>516</v>
      </c>
      <c r="U17" s="289" t="s">
        <v>13</v>
      </c>
      <c r="V17" s="289" t="s">
        <v>13</v>
      </c>
      <c r="W17" s="289" t="s">
        <v>13</v>
      </c>
      <c r="X17" s="289" t="s">
        <v>13</v>
      </c>
      <c r="Y17" s="289" t="s">
        <v>13</v>
      </c>
      <c r="Z17" s="289" t="s">
        <v>13</v>
      </c>
      <c r="AA17" s="289" t="s">
        <v>13</v>
      </c>
      <c r="AB17" s="289" t="s">
        <v>13</v>
      </c>
      <c r="AC17" s="289" t="s">
        <v>13</v>
      </c>
      <c r="AD17" s="289" t="s">
        <v>13</v>
      </c>
      <c r="AE17" s="289" t="s">
        <v>13</v>
      </c>
      <c r="AF17" s="289" t="s">
        <v>13</v>
      </c>
      <c r="AG17" s="289" t="s">
        <v>13</v>
      </c>
      <c r="AH17" s="289" t="s">
        <v>13</v>
      </c>
      <c r="AI17" s="289" t="s">
        <v>13</v>
      </c>
      <c r="AJ17" s="615" t="s">
        <v>13</v>
      </c>
    </row>
    <row r="18" spans="1:36" x14ac:dyDescent="0.2">
      <c r="A18" s="295" t="s">
        <v>517</v>
      </c>
      <c r="B18" s="283" t="s">
        <v>13</v>
      </c>
      <c r="C18" s="283" t="s">
        <v>13</v>
      </c>
      <c r="D18" s="283" t="s">
        <v>13</v>
      </c>
      <c r="E18" s="283" t="s">
        <v>13</v>
      </c>
      <c r="F18" s="283" t="s">
        <v>13</v>
      </c>
      <c r="G18" s="283" t="s">
        <v>13</v>
      </c>
      <c r="H18" s="285" t="s">
        <v>13</v>
      </c>
      <c r="I18" s="283">
        <v>673</v>
      </c>
      <c r="J18" s="285">
        <v>71</v>
      </c>
      <c r="K18" s="285" t="s">
        <v>13</v>
      </c>
      <c r="L18" s="285" t="s">
        <v>13</v>
      </c>
      <c r="M18" s="285">
        <v>271.78050000000002</v>
      </c>
      <c r="N18" s="285" t="s">
        <v>13</v>
      </c>
      <c r="O18" s="285"/>
      <c r="P18" s="285" t="s">
        <v>13</v>
      </c>
      <c r="Q18" s="357">
        <v>797</v>
      </c>
      <c r="R18" s="614" t="s">
        <v>13</v>
      </c>
      <c r="S18" s="296"/>
      <c r="T18" s="295" t="s">
        <v>517</v>
      </c>
      <c r="U18" s="289" t="s">
        <v>13</v>
      </c>
      <c r="V18" s="289" t="s">
        <v>13</v>
      </c>
      <c r="W18" s="289" t="s">
        <v>13</v>
      </c>
      <c r="X18" s="289" t="s">
        <v>13</v>
      </c>
      <c r="Y18" s="289" t="s">
        <v>13</v>
      </c>
      <c r="Z18" s="289" t="s">
        <v>13</v>
      </c>
      <c r="AA18" s="289" t="s">
        <v>13</v>
      </c>
      <c r="AB18" s="289">
        <f t="shared" ref="AB18:AC18" si="6">($Q18/I18)-1</f>
        <v>0.18424962852897475</v>
      </c>
      <c r="AC18" s="289">
        <f t="shared" si="6"/>
        <v>10.225352112676056</v>
      </c>
      <c r="AD18" s="289" t="s">
        <v>13</v>
      </c>
      <c r="AE18" s="289" t="s">
        <v>13</v>
      </c>
      <c r="AF18" s="289">
        <f t="shared" ref="AF18" si="7">($Q18/M18)-1</f>
        <v>1.9325135541365182</v>
      </c>
      <c r="AG18" s="289" t="s">
        <v>13</v>
      </c>
      <c r="AH18" s="289" t="s">
        <v>13</v>
      </c>
      <c r="AI18" s="289" t="s">
        <v>13</v>
      </c>
      <c r="AJ18" s="615" t="s">
        <v>13</v>
      </c>
    </row>
    <row r="19" spans="1:36" x14ac:dyDescent="0.2">
      <c r="A19" s="297" t="s">
        <v>518</v>
      </c>
      <c r="B19" s="283" t="s">
        <v>13</v>
      </c>
      <c r="C19" s="283" t="s">
        <v>13</v>
      </c>
      <c r="D19" s="283" t="s">
        <v>13</v>
      </c>
      <c r="E19" s="283" t="s">
        <v>13</v>
      </c>
      <c r="F19" s="283" t="s">
        <v>13</v>
      </c>
      <c r="G19" s="283" t="s">
        <v>13</v>
      </c>
      <c r="H19" s="285" t="s">
        <v>13</v>
      </c>
      <c r="I19" s="283" t="s">
        <v>13</v>
      </c>
      <c r="J19" s="285">
        <v>96</v>
      </c>
      <c r="K19" s="285" t="s">
        <v>13</v>
      </c>
      <c r="L19" s="285">
        <v>78</v>
      </c>
      <c r="M19" s="285">
        <v>273.86709999999999</v>
      </c>
      <c r="N19" s="285" t="s">
        <v>13</v>
      </c>
      <c r="O19" s="285">
        <v>609.44399999999996</v>
      </c>
      <c r="P19" s="285">
        <v>291.24199999999996</v>
      </c>
      <c r="Q19" s="357" t="s">
        <v>13</v>
      </c>
      <c r="R19" s="614">
        <v>478.63400000000001</v>
      </c>
      <c r="S19" s="296"/>
      <c r="T19" s="297" t="s">
        <v>518</v>
      </c>
      <c r="U19" s="289" t="s">
        <v>13</v>
      </c>
      <c r="V19" s="289" t="s">
        <v>13</v>
      </c>
      <c r="W19" s="289" t="s">
        <v>13</v>
      </c>
      <c r="X19" s="289" t="s">
        <v>13</v>
      </c>
      <c r="Y19" s="289" t="s">
        <v>13</v>
      </c>
      <c r="Z19" s="289" t="s">
        <v>13</v>
      </c>
      <c r="AA19" s="289" t="s">
        <v>13</v>
      </c>
      <c r="AB19" s="289" t="s">
        <v>13</v>
      </c>
      <c r="AC19" s="289">
        <f>($R19/J19)-1</f>
        <v>3.9857708333333335</v>
      </c>
      <c r="AD19" s="289" t="s">
        <v>13</v>
      </c>
      <c r="AE19" s="289">
        <f t="shared" ref="AE19:AI19" si="8">($R19/L19)-1</f>
        <v>5.1363333333333339</v>
      </c>
      <c r="AF19" s="289">
        <f t="shared" si="8"/>
        <v>0.74768710809001893</v>
      </c>
      <c r="AG19" s="289" t="s">
        <v>13</v>
      </c>
      <c r="AH19" s="289">
        <f t="shared" si="8"/>
        <v>-0.21463826044722722</v>
      </c>
      <c r="AI19" s="289">
        <f t="shared" si="8"/>
        <v>0.64342368202388411</v>
      </c>
      <c r="AJ19" s="615" t="s">
        <v>13</v>
      </c>
    </row>
    <row r="20" spans="1:36" x14ac:dyDescent="0.2">
      <c r="A20" s="297" t="s">
        <v>519</v>
      </c>
      <c r="B20" s="283" t="s">
        <v>13</v>
      </c>
      <c r="C20" s="283" t="s">
        <v>13</v>
      </c>
      <c r="D20" s="283" t="s">
        <v>13</v>
      </c>
      <c r="E20" s="283" t="s">
        <v>13</v>
      </c>
      <c r="F20" s="283" t="s">
        <v>13</v>
      </c>
      <c r="G20" s="283" t="s">
        <v>13</v>
      </c>
      <c r="H20" s="285" t="s">
        <v>13</v>
      </c>
      <c r="I20" s="283" t="s">
        <v>13</v>
      </c>
      <c r="J20" s="285" t="s">
        <v>13</v>
      </c>
      <c r="K20" s="285">
        <v>252</v>
      </c>
      <c r="L20" s="285">
        <v>77</v>
      </c>
      <c r="M20" s="285">
        <v>65.964579999999998</v>
      </c>
      <c r="N20" s="285">
        <v>101.33</v>
      </c>
      <c r="O20" s="285" t="s">
        <v>13</v>
      </c>
      <c r="P20" s="285" t="s">
        <v>13</v>
      </c>
      <c r="Q20" s="357">
        <v>398.5</v>
      </c>
      <c r="R20" s="614" t="s">
        <v>13</v>
      </c>
      <c r="S20" s="296"/>
      <c r="T20" s="297" t="s">
        <v>519</v>
      </c>
      <c r="U20" s="289" t="s">
        <v>13</v>
      </c>
      <c r="V20" s="289" t="s">
        <v>13</v>
      </c>
      <c r="W20" s="289" t="s">
        <v>13</v>
      </c>
      <c r="X20" s="289" t="s">
        <v>13</v>
      </c>
      <c r="Y20" s="289" t="s">
        <v>13</v>
      </c>
      <c r="Z20" s="289" t="s">
        <v>13</v>
      </c>
      <c r="AA20" s="289" t="s">
        <v>13</v>
      </c>
      <c r="AB20" s="289" t="s">
        <v>13</v>
      </c>
      <c r="AC20" s="289" t="s">
        <v>13</v>
      </c>
      <c r="AD20" s="289">
        <f>($Q20/K20)-1</f>
        <v>0.58134920634920628</v>
      </c>
      <c r="AE20" s="289">
        <f t="shared" ref="AE20:AG20" si="9">($Q20/L20)-1</f>
        <v>4.1753246753246751</v>
      </c>
      <c r="AF20" s="289">
        <f t="shared" si="9"/>
        <v>5.0411208560715464</v>
      </c>
      <c r="AG20" s="289">
        <f t="shared" si="9"/>
        <v>2.9326951544458701</v>
      </c>
      <c r="AH20" s="289" t="s">
        <v>13</v>
      </c>
      <c r="AI20" s="289" t="s">
        <v>13</v>
      </c>
      <c r="AJ20" s="615" t="s">
        <v>13</v>
      </c>
    </row>
    <row r="21" spans="1:36" x14ac:dyDescent="0.2">
      <c r="A21" s="295" t="s">
        <v>236</v>
      </c>
      <c r="B21" s="283" t="s">
        <v>13</v>
      </c>
      <c r="C21" s="283" t="s">
        <v>13</v>
      </c>
      <c r="D21" s="283" t="s">
        <v>13</v>
      </c>
      <c r="E21" s="283" t="s">
        <v>13</v>
      </c>
      <c r="F21" s="283" t="s">
        <v>13</v>
      </c>
      <c r="G21" s="283" t="s">
        <v>13</v>
      </c>
      <c r="H21" s="285" t="s">
        <v>13</v>
      </c>
      <c r="I21" s="283">
        <v>581</v>
      </c>
      <c r="J21" s="285">
        <v>96</v>
      </c>
      <c r="K21" s="285" t="s">
        <v>13</v>
      </c>
      <c r="L21" s="285">
        <v>129</v>
      </c>
      <c r="M21" s="285" t="s">
        <v>13</v>
      </c>
      <c r="N21" s="285" t="s">
        <v>13</v>
      </c>
      <c r="O21" s="285"/>
      <c r="P21" s="285" t="s">
        <v>13</v>
      </c>
      <c r="Q21" s="357" t="s">
        <v>13</v>
      </c>
      <c r="R21" s="614" t="s">
        <v>13</v>
      </c>
      <c r="S21" s="296"/>
      <c r="T21" s="295" t="s">
        <v>236</v>
      </c>
      <c r="U21" s="289" t="s">
        <v>13</v>
      </c>
      <c r="V21" s="289" t="s">
        <v>13</v>
      </c>
      <c r="W21" s="289" t="s">
        <v>13</v>
      </c>
      <c r="X21" s="289" t="s">
        <v>13</v>
      </c>
      <c r="Y21" s="289" t="s">
        <v>13</v>
      </c>
      <c r="Z21" s="289" t="s">
        <v>13</v>
      </c>
      <c r="AA21" s="289" t="s">
        <v>13</v>
      </c>
      <c r="AB21" s="289">
        <f>($L21/I21)-1</f>
        <v>-0.77796901893287429</v>
      </c>
      <c r="AC21" s="289">
        <f t="shared" ref="AC21" si="10">($L21/J21)-1</f>
        <v>0.34375</v>
      </c>
      <c r="AD21" s="289" t="s">
        <v>13</v>
      </c>
      <c r="AE21" s="289" t="s">
        <v>13</v>
      </c>
      <c r="AF21" s="289" t="s">
        <v>13</v>
      </c>
      <c r="AG21" s="289" t="s">
        <v>13</v>
      </c>
      <c r="AH21" s="289" t="s">
        <v>13</v>
      </c>
      <c r="AI21" s="289" t="s">
        <v>13</v>
      </c>
      <c r="AJ21" s="615" t="s">
        <v>13</v>
      </c>
    </row>
    <row r="22" spans="1:36" x14ac:dyDescent="0.2">
      <c r="A22" s="295" t="s">
        <v>237</v>
      </c>
      <c r="B22" s="283">
        <v>465</v>
      </c>
      <c r="C22" s="283">
        <v>694</v>
      </c>
      <c r="D22" s="283">
        <v>207</v>
      </c>
      <c r="E22" s="283">
        <v>815</v>
      </c>
      <c r="F22" s="283">
        <v>1238</v>
      </c>
      <c r="G22" s="283" t="s">
        <v>13</v>
      </c>
      <c r="H22" s="285" t="s">
        <v>13</v>
      </c>
      <c r="I22" s="283">
        <v>180</v>
      </c>
      <c r="J22" s="285">
        <v>89</v>
      </c>
      <c r="K22" s="285" t="s">
        <v>13</v>
      </c>
      <c r="L22" s="285" t="s">
        <v>13</v>
      </c>
      <c r="M22" s="285">
        <v>74.22</v>
      </c>
      <c r="N22" s="285" t="s">
        <v>13</v>
      </c>
      <c r="O22" s="285">
        <v>80.239999999999995</v>
      </c>
      <c r="P22" s="285" t="s">
        <v>13</v>
      </c>
      <c r="Q22" s="357" t="s">
        <v>13</v>
      </c>
      <c r="R22" s="614">
        <v>144.58326721191406</v>
      </c>
      <c r="S22" s="296"/>
      <c r="T22" s="295" t="s">
        <v>237</v>
      </c>
      <c r="U22" s="289">
        <f>($R22/B22)-1</f>
        <v>-0.68906824255502352</v>
      </c>
      <c r="V22" s="289">
        <f t="shared" ref="V22:AB22" si="11">($R22/C22)-1</f>
        <v>-0.79166676194248697</v>
      </c>
      <c r="W22" s="289">
        <f t="shared" si="11"/>
        <v>-0.30153011008737163</v>
      </c>
      <c r="X22" s="289">
        <f t="shared" si="11"/>
        <v>-0.82259721814489073</v>
      </c>
      <c r="Y22" s="289">
        <f t="shared" si="11"/>
        <v>-0.88321222357680607</v>
      </c>
      <c r="Z22" s="289" t="s">
        <v>13</v>
      </c>
      <c r="AA22" s="289" t="s">
        <v>13</v>
      </c>
      <c r="AB22" s="289">
        <f t="shared" si="11"/>
        <v>-0.19675962660047741</v>
      </c>
      <c r="AC22" s="289">
        <f t="shared" ref="AC22" si="12">($R22/J22)-1</f>
        <v>0.6245310922686973</v>
      </c>
      <c r="AD22" s="289" t="s">
        <v>13</v>
      </c>
      <c r="AE22" s="289" t="s">
        <v>13</v>
      </c>
      <c r="AF22" s="289">
        <f t="shared" ref="AF22:AH22" si="13">($R22/M22)-1</f>
        <v>0.94803647550409686</v>
      </c>
      <c r="AG22" s="289" t="s">
        <v>13</v>
      </c>
      <c r="AH22" s="289">
        <f t="shared" si="13"/>
        <v>0.80188518459514047</v>
      </c>
      <c r="AI22" s="289" t="s">
        <v>13</v>
      </c>
      <c r="AJ22" s="615" t="s">
        <v>13</v>
      </c>
    </row>
    <row r="23" spans="1:36" ht="3.75" customHeight="1" x14ac:dyDescent="0.2">
      <c r="A23" s="258"/>
      <c r="B23" s="290"/>
      <c r="C23" s="290"/>
      <c r="D23" s="290"/>
      <c r="E23" s="290"/>
      <c r="F23" s="290"/>
      <c r="G23" s="290"/>
      <c r="H23" s="291"/>
      <c r="I23" s="290"/>
      <c r="J23" s="291"/>
      <c r="K23" s="291"/>
      <c r="L23" s="291"/>
      <c r="M23" s="291"/>
      <c r="N23" s="291"/>
      <c r="O23" s="291"/>
      <c r="P23" s="291"/>
      <c r="Q23" s="292"/>
      <c r="R23" s="292"/>
      <c r="S23" s="279"/>
      <c r="T23" s="258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4"/>
      <c r="AJ23" s="294"/>
    </row>
    <row r="24" spans="1:36" x14ac:dyDescent="0.2">
      <c r="A24" s="478" t="s">
        <v>138</v>
      </c>
      <c r="B24" s="485">
        <v>4831</v>
      </c>
      <c r="C24" s="485">
        <v>6138</v>
      </c>
      <c r="D24" s="485">
        <v>6020</v>
      </c>
      <c r="E24" s="485">
        <v>12347.6</v>
      </c>
      <c r="F24" s="486">
        <v>20206</v>
      </c>
      <c r="G24" s="486" t="s">
        <v>13</v>
      </c>
      <c r="H24" s="487">
        <v>20022.900000000001</v>
      </c>
      <c r="I24" s="487">
        <v>31421.472330581229</v>
      </c>
      <c r="J24" s="487">
        <f>SUM(J13:J22)</f>
        <v>27255</v>
      </c>
      <c r="K24" s="488">
        <v>37910.353621502683</v>
      </c>
      <c r="L24" s="488">
        <v>27974</v>
      </c>
      <c r="M24" s="488">
        <v>30029.625480000002</v>
      </c>
      <c r="N24" s="488">
        <v>23688.534803649836</v>
      </c>
      <c r="O24" s="489">
        <v>20057.977293</v>
      </c>
      <c r="P24" s="489">
        <v>16341.931883811951</v>
      </c>
      <c r="Q24" s="490">
        <v>18153.19490146637</v>
      </c>
      <c r="R24" s="490">
        <v>21162.386043548584</v>
      </c>
      <c r="S24" s="288"/>
      <c r="T24" s="478" t="s">
        <v>138</v>
      </c>
      <c r="U24" s="520">
        <f>($R24/B24)-1</f>
        <v>3.3805394418440455</v>
      </c>
      <c r="V24" s="520">
        <f t="shared" ref="V24:AJ24" si="14">($R24/C24)-1</f>
        <v>2.4477657288283781</v>
      </c>
      <c r="W24" s="520">
        <f t="shared" si="14"/>
        <v>2.5153465188618909</v>
      </c>
      <c r="X24" s="520">
        <f t="shared" si="14"/>
        <v>0.71388658877422206</v>
      </c>
      <c r="Y24" s="520">
        <f t="shared" si="14"/>
        <v>4.7331784794050424E-2</v>
      </c>
      <c r="Z24" s="520" t="s">
        <v>13</v>
      </c>
      <c r="AA24" s="520">
        <f t="shared" si="14"/>
        <v>5.6909141210742753E-2</v>
      </c>
      <c r="AB24" s="520">
        <f t="shared" si="14"/>
        <v>-0.32649922254113783</v>
      </c>
      <c r="AC24" s="520">
        <f t="shared" si="14"/>
        <v>-0.22354114681531523</v>
      </c>
      <c r="AD24" s="520">
        <f t="shared" si="14"/>
        <v>-0.44177819455777068</v>
      </c>
      <c r="AE24" s="520">
        <f t="shared" si="14"/>
        <v>-0.24349803233185874</v>
      </c>
      <c r="AF24" s="520">
        <f t="shared" si="14"/>
        <v>-0.29528305114418019</v>
      </c>
      <c r="AG24" s="520">
        <f t="shared" si="14"/>
        <v>-0.10664014389408472</v>
      </c>
      <c r="AH24" s="520">
        <f t="shared" si="14"/>
        <v>5.5060823652144153E-2</v>
      </c>
      <c r="AI24" s="520">
        <f t="shared" si="14"/>
        <v>0.29497455955692087</v>
      </c>
      <c r="AJ24" s="520">
        <f t="shared" si="14"/>
        <v>0.16576647573145031</v>
      </c>
    </row>
    <row r="25" spans="1:36" ht="6" customHeight="1" x14ac:dyDescent="0.2">
      <c r="A25" s="258"/>
      <c r="B25" s="290"/>
      <c r="C25" s="290"/>
      <c r="D25" s="290"/>
      <c r="E25" s="290"/>
      <c r="F25" s="290"/>
      <c r="G25" s="290"/>
      <c r="H25" s="291"/>
      <c r="I25" s="290"/>
      <c r="J25" s="291"/>
      <c r="K25" s="291"/>
      <c r="L25" s="291"/>
      <c r="M25" s="291"/>
      <c r="N25" s="291"/>
      <c r="O25" s="291"/>
      <c r="P25" s="291"/>
      <c r="Q25" s="292"/>
      <c r="R25" s="292"/>
      <c r="S25" s="279"/>
      <c r="T25" s="258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4"/>
      <c r="AJ25" s="294"/>
    </row>
    <row r="26" spans="1:36" ht="15" x14ac:dyDescent="0.25">
      <c r="A26" s="574" t="s">
        <v>42</v>
      </c>
      <c r="B26" s="283">
        <v>834</v>
      </c>
      <c r="C26" s="283">
        <v>871</v>
      </c>
      <c r="D26" s="283">
        <v>243</v>
      </c>
      <c r="E26" s="283">
        <v>434.4</v>
      </c>
      <c r="F26" s="284">
        <v>1122.9114463777348</v>
      </c>
      <c r="G26" s="284" t="s">
        <v>13</v>
      </c>
      <c r="H26" s="285">
        <v>1926.1</v>
      </c>
      <c r="I26" s="285">
        <v>337.2350500976014</v>
      </c>
      <c r="J26" s="285">
        <v>1237</v>
      </c>
      <c r="K26" s="286">
        <v>1276.6737521694613</v>
      </c>
      <c r="L26" s="286">
        <v>816</v>
      </c>
      <c r="M26" s="286">
        <v>3641.95</v>
      </c>
      <c r="N26" s="286">
        <v>1387.4401093331544</v>
      </c>
      <c r="O26" s="287">
        <v>2712.4627829999999</v>
      </c>
      <c r="P26" s="287">
        <v>2002.1373314857483</v>
      </c>
      <c r="Q26" s="568">
        <v>5518.0522766113281</v>
      </c>
      <c r="R26" s="613">
        <v>1611.1504287719727</v>
      </c>
      <c r="S26" s="288"/>
      <c r="T26" s="574" t="s">
        <v>42</v>
      </c>
      <c r="U26" s="289">
        <f>($R26/B26)-1</f>
        <v>0.93183504648917581</v>
      </c>
      <c r="V26" s="289">
        <f t="shared" ref="V26:AJ26" si="15">($R26/C26)-1</f>
        <v>0.84977087115037042</v>
      </c>
      <c r="W26" s="289">
        <f t="shared" si="15"/>
        <v>5.6302486780739613</v>
      </c>
      <c r="X26" s="289">
        <f t="shared" si="15"/>
        <v>2.7089098268231417</v>
      </c>
      <c r="Y26" s="289">
        <f t="shared" si="15"/>
        <v>0.4347974045230274</v>
      </c>
      <c r="Z26" s="289" t="s">
        <v>13</v>
      </c>
      <c r="AA26" s="289">
        <f t="shared" si="15"/>
        <v>-0.16351672874099332</v>
      </c>
      <c r="AB26" s="289">
        <f t="shared" si="15"/>
        <v>3.7775295845010151</v>
      </c>
      <c r="AC26" s="289">
        <f t="shared" si="15"/>
        <v>0.30246598930636437</v>
      </c>
      <c r="AD26" s="289">
        <f t="shared" si="15"/>
        <v>0.26199072083539954</v>
      </c>
      <c r="AE26" s="289">
        <f t="shared" si="15"/>
        <v>0.97444905486761346</v>
      </c>
      <c r="AF26" s="289">
        <f t="shared" si="15"/>
        <v>-0.55761324873433937</v>
      </c>
      <c r="AG26" s="289">
        <f t="shared" si="15"/>
        <v>0.16123962247735513</v>
      </c>
      <c r="AH26" s="289">
        <f t="shared" si="15"/>
        <v>-0.40601934195387168</v>
      </c>
      <c r="AI26" s="289">
        <f t="shared" si="15"/>
        <v>-0.19528475722673411</v>
      </c>
      <c r="AJ26" s="615">
        <f t="shared" si="15"/>
        <v>-0.70802189830622797</v>
      </c>
    </row>
    <row r="27" spans="1:36" ht="6" customHeight="1" x14ac:dyDescent="0.2">
      <c r="A27" s="258"/>
      <c r="B27" s="290"/>
      <c r="C27" s="290"/>
      <c r="D27" s="290"/>
      <c r="E27" s="290"/>
      <c r="F27" s="290"/>
      <c r="G27" s="290"/>
      <c r="H27" s="291"/>
      <c r="I27" s="290"/>
      <c r="J27" s="291"/>
      <c r="K27" s="291"/>
      <c r="L27" s="291"/>
      <c r="M27" s="291"/>
      <c r="N27" s="291"/>
      <c r="O27" s="291"/>
      <c r="P27" s="291"/>
      <c r="Q27" s="292"/>
      <c r="R27" s="292"/>
      <c r="S27" s="279"/>
      <c r="T27" s="258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4"/>
      <c r="AJ27" s="294"/>
    </row>
    <row r="28" spans="1:36" ht="15" x14ac:dyDescent="0.25">
      <c r="A28" s="574" t="s">
        <v>43</v>
      </c>
      <c r="B28" s="283">
        <v>8681</v>
      </c>
      <c r="C28" s="283">
        <v>10594</v>
      </c>
      <c r="D28" s="283">
        <v>12835.9</v>
      </c>
      <c r="E28" s="283">
        <v>13953.3</v>
      </c>
      <c r="F28" s="284">
        <v>19048.682968266599</v>
      </c>
      <c r="G28" s="284" t="s">
        <v>13</v>
      </c>
      <c r="H28" s="285">
        <v>17444.900000000001</v>
      </c>
      <c r="I28" s="285">
        <v>16559.107596583421</v>
      </c>
      <c r="J28" s="285">
        <v>19572</v>
      </c>
      <c r="K28" s="286">
        <v>22408.069455197292</v>
      </c>
      <c r="L28" s="286">
        <v>23983</v>
      </c>
      <c r="M28" s="286">
        <v>31669.78</v>
      </c>
      <c r="N28" s="286">
        <v>31265.472792841545</v>
      </c>
      <c r="O28" s="287">
        <v>36270.968466999999</v>
      </c>
      <c r="P28" s="287">
        <v>33570.915367126465</v>
      </c>
      <c r="Q28" s="568">
        <v>34204.540975570679</v>
      </c>
      <c r="R28" s="613">
        <v>37517.022514343262</v>
      </c>
      <c r="S28" s="288"/>
      <c r="T28" s="574" t="s">
        <v>43</v>
      </c>
      <c r="U28" s="289">
        <f>($R28/B28)-1</f>
        <v>3.3217397205786501</v>
      </c>
      <c r="V28" s="289">
        <f t="shared" ref="V28:AJ28" si="16">($R28/C28)-1</f>
        <v>2.5413462822676292</v>
      </c>
      <c r="W28" s="289">
        <f t="shared" si="16"/>
        <v>1.9228197878094457</v>
      </c>
      <c r="X28" s="289">
        <f t="shared" si="16"/>
        <v>1.6887562450705755</v>
      </c>
      <c r="Y28" s="289">
        <f t="shared" si="16"/>
        <v>0.96953367205718433</v>
      </c>
      <c r="Z28" s="289" t="s">
        <v>13</v>
      </c>
      <c r="AA28" s="289">
        <f t="shared" si="16"/>
        <v>1.1506011793901516</v>
      </c>
      <c r="AB28" s="289">
        <f t="shared" si="16"/>
        <v>1.2656427766725793</v>
      </c>
      <c r="AC28" s="289">
        <f t="shared" si="16"/>
        <v>0.91687219059591563</v>
      </c>
      <c r="AD28" s="289">
        <f t="shared" si="16"/>
        <v>0.67426393377416205</v>
      </c>
      <c r="AE28" s="289">
        <f t="shared" si="16"/>
        <v>0.56431732953939306</v>
      </c>
      <c r="AF28" s="289">
        <f t="shared" si="16"/>
        <v>0.1846316114082025</v>
      </c>
      <c r="AG28" s="289">
        <f t="shared" si="16"/>
        <v>0.19995058967837043</v>
      </c>
      <c r="AH28" s="289">
        <f t="shared" si="16"/>
        <v>3.4354032991342542E-2</v>
      </c>
      <c r="AI28" s="289">
        <f t="shared" si="16"/>
        <v>0.11754541406043795</v>
      </c>
      <c r="AJ28" s="615">
        <f t="shared" si="16"/>
        <v>9.684332677168217E-2</v>
      </c>
    </row>
    <row r="29" spans="1:36" ht="6" customHeight="1" x14ac:dyDescent="0.2">
      <c r="A29" s="258"/>
      <c r="B29" s="290"/>
      <c r="C29" s="290"/>
      <c r="D29" s="290"/>
      <c r="E29" s="290"/>
      <c r="F29" s="290"/>
      <c r="G29" s="290"/>
      <c r="H29" s="291"/>
      <c r="I29" s="290"/>
      <c r="J29" s="291"/>
      <c r="K29" s="291"/>
      <c r="L29" s="291"/>
      <c r="M29" s="291"/>
      <c r="N29" s="291"/>
      <c r="O29" s="291"/>
      <c r="P29" s="291"/>
      <c r="Q29" s="292"/>
      <c r="R29" s="292"/>
      <c r="S29" s="279"/>
      <c r="T29" s="258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4"/>
      <c r="AJ29" s="294"/>
    </row>
    <row r="30" spans="1:36" ht="15" x14ac:dyDescent="0.25">
      <c r="A30" s="574" t="s">
        <v>44</v>
      </c>
      <c r="B30" s="283" t="s">
        <v>13</v>
      </c>
      <c r="C30" s="283" t="s">
        <v>13</v>
      </c>
      <c r="D30" s="283" t="s">
        <v>13</v>
      </c>
      <c r="E30" s="283" t="s">
        <v>13</v>
      </c>
      <c r="F30" s="283" t="s">
        <v>13</v>
      </c>
      <c r="G30" s="283" t="s">
        <v>13</v>
      </c>
      <c r="H30" s="285" t="s">
        <v>13</v>
      </c>
      <c r="I30" s="283" t="s">
        <v>13</v>
      </c>
      <c r="J30" s="285" t="s">
        <v>13</v>
      </c>
      <c r="K30" s="286">
        <v>89.021099582180511</v>
      </c>
      <c r="L30" s="286">
        <v>210</v>
      </c>
      <c r="M30" s="286">
        <v>664.32</v>
      </c>
      <c r="N30" s="286">
        <v>632.61875262245087</v>
      </c>
      <c r="O30" s="287">
        <v>314.73025200000001</v>
      </c>
      <c r="P30" s="287">
        <v>901.69417572021484</v>
      </c>
      <c r="Q30" s="568">
        <v>121.14967727661133</v>
      </c>
      <c r="R30" s="613">
        <v>4485.9692077636719</v>
      </c>
      <c r="S30" s="288"/>
      <c r="T30" s="574" t="s">
        <v>44</v>
      </c>
      <c r="U30" s="289" t="s">
        <v>13</v>
      </c>
      <c r="V30" s="289" t="s">
        <v>13</v>
      </c>
      <c r="W30" s="289" t="s">
        <v>13</v>
      </c>
      <c r="X30" s="289" t="s">
        <v>13</v>
      </c>
      <c r="Y30" s="289" t="s">
        <v>13</v>
      </c>
      <c r="Z30" s="289" t="s">
        <v>13</v>
      </c>
      <c r="AA30" s="289" t="s">
        <v>13</v>
      </c>
      <c r="AB30" s="289" t="s">
        <v>13</v>
      </c>
      <c r="AC30" s="289" t="s">
        <v>13</v>
      </c>
      <c r="AD30" s="289">
        <f>($R30/K30)-1</f>
        <v>49.392201723170302</v>
      </c>
      <c r="AE30" s="289">
        <f t="shared" ref="AE30:AJ30" si="17">($R30/L30)-1</f>
        <v>20.36175813220796</v>
      </c>
      <c r="AF30" s="289">
        <f t="shared" si="17"/>
        <v>5.7527233980064905</v>
      </c>
      <c r="AG30" s="289">
        <f t="shared" si="17"/>
        <v>6.0911100709038166</v>
      </c>
      <c r="AH30" s="289">
        <f t="shared" si="17"/>
        <v>13.253377866464746</v>
      </c>
      <c r="AI30" s="289">
        <f t="shared" si="17"/>
        <v>3.9750451190178424</v>
      </c>
      <c r="AJ30" s="615">
        <f t="shared" si="17"/>
        <v>36.028321565572298</v>
      </c>
    </row>
    <row r="31" spans="1:36" ht="6" customHeight="1" x14ac:dyDescent="0.2">
      <c r="A31" s="258"/>
      <c r="B31" s="290"/>
      <c r="C31" s="290"/>
      <c r="D31" s="290"/>
      <c r="E31" s="290"/>
      <c r="F31" s="290"/>
      <c r="G31" s="290"/>
      <c r="H31" s="291"/>
      <c r="I31" s="290"/>
      <c r="J31" s="291"/>
      <c r="K31" s="291"/>
      <c r="L31" s="291"/>
      <c r="M31" s="291"/>
      <c r="N31" s="291"/>
      <c r="O31" s="291"/>
      <c r="P31" s="291"/>
      <c r="Q31" s="292"/>
      <c r="R31" s="292"/>
      <c r="S31" s="279"/>
      <c r="T31" s="258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4"/>
      <c r="AJ31" s="294"/>
    </row>
    <row r="32" spans="1:36" ht="15" x14ac:dyDescent="0.25">
      <c r="A32" s="574" t="s">
        <v>238</v>
      </c>
      <c r="B32" s="283">
        <v>233</v>
      </c>
      <c r="C32" s="283">
        <v>186</v>
      </c>
      <c r="D32" s="283">
        <v>133.9</v>
      </c>
      <c r="E32" s="283">
        <v>136.9</v>
      </c>
      <c r="F32" s="285">
        <v>128.28109721963051</v>
      </c>
      <c r="G32" s="285" t="s">
        <v>13</v>
      </c>
      <c r="H32" s="285">
        <v>86</v>
      </c>
      <c r="I32" s="285" t="s">
        <v>13</v>
      </c>
      <c r="J32" s="285" t="s">
        <v>13</v>
      </c>
      <c r="K32" s="285" t="s">
        <v>13</v>
      </c>
      <c r="L32" s="285" t="s">
        <v>13</v>
      </c>
      <c r="M32" s="285" t="s">
        <v>13</v>
      </c>
      <c r="N32" s="285" t="s">
        <v>13</v>
      </c>
      <c r="O32" s="285" t="s">
        <v>13</v>
      </c>
      <c r="P32" s="285" t="s">
        <v>13</v>
      </c>
      <c r="Q32" s="357" t="s">
        <v>13</v>
      </c>
      <c r="R32" s="614" t="s">
        <v>13</v>
      </c>
      <c r="S32" s="279"/>
      <c r="T32" s="574" t="s">
        <v>238</v>
      </c>
      <c r="U32" s="289" t="s">
        <v>13</v>
      </c>
      <c r="V32" s="289" t="s">
        <v>13</v>
      </c>
      <c r="W32" s="289" t="s">
        <v>13</v>
      </c>
      <c r="X32" s="289" t="s">
        <v>13</v>
      </c>
      <c r="Y32" s="289" t="s">
        <v>13</v>
      </c>
      <c r="Z32" s="289" t="s">
        <v>13</v>
      </c>
      <c r="AA32" s="289" t="s">
        <v>13</v>
      </c>
      <c r="AB32" s="289" t="s">
        <v>13</v>
      </c>
      <c r="AC32" s="289" t="s">
        <v>13</v>
      </c>
      <c r="AD32" s="289" t="s">
        <v>13</v>
      </c>
      <c r="AE32" s="289" t="s">
        <v>13</v>
      </c>
      <c r="AF32" s="289" t="s">
        <v>13</v>
      </c>
      <c r="AG32" s="289" t="s">
        <v>13</v>
      </c>
      <c r="AH32" s="289" t="s">
        <v>13</v>
      </c>
      <c r="AI32" s="575" t="s">
        <v>13</v>
      </c>
      <c r="AJ32" s="616" t="s">
        <v>13</v>
      </c>
    </row>
    <row r="33" spans="1:36" ht="6" customHeight="1" x14ac:dyDescent="0.2">
      <c r="A33" s="258"/>
      <c r="B33" s="290"/>
      <c r="C33" s="290"/>
      <c r="D33" s="290"/>
      <c r="E33" s="290"/>
      <c r="F33" s="290"/>
      <c r="G33" s="290"/>
      <c r="H33" s="291"/>
      <c r="I33" s="290"/>
      <c r="J33" s="291"/>
      <c r="K33" s="291"/>
      <c r="L33" s="291"/>
      <c r="M33" s="291"/>
      <c r="N33" s="291"/>
      <c r="O33" s="291"/>
      <c r="P33" s="291"/>
      <c r="Q33" s="292"/>
      <c r="R33" s="292"/>
      <c r="S33" s="279"/>
      <c r="T33" s="258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4"/>
      <c r="AJ33" s="294"/>
    </row>
    <row r="34" spans="1:36" ht="15" x14ac:dyDescent="0.25">
      <c r="A34" s="574" t="s">
        <v>45</v>
      </c>
      <c r="B34" s="283">
        <v>42683</v>
      </c>
      <c r="C34" s="283">
        <v>44961</v>
      </c>
      <c r="D34" s="283">
        <v>39025.599999999999</v>
      </c>
      <c r="E34" s="283">
        <v>38978.5</v>
      </c>
      <c r="F34" s="284">
        <v>36082.626582541423</v>
      </c>
      <c r="G34" s="284" t="s">
        <v>13</v>
      </c>
      <c r="H34" s="285">
        <v>34636</v>
      </c>
      <c r="I34" s="285">
        <v>32967.793341527788</v>
      </c>
      <c r="J34" s="285">
        <v>30298</v>
      </c>
      <c r="K34" s="286">
        <v>36755.938039889545</v>
      </c>
      <c r="L34" s="286">
        <v>34184</v>
      </c>
      <c r="M34" s="286">
        <v>38097.730000000003</v>
      </c>
      <c r="N34" s="286">
        <v>32166.518418445143</v>
      </c>
      <c r="O34" s="287">
        <v>32997.449999999997</v>
      </c>
      <c r="P34" s="287">
        <v>28309.587346553802</v>
      </c>
      <c r="Q34" s="568">
        <v>33513.217808961868</v>
      </c>
      <c r="R34" s="613">
        <v>30387.089736938477</v>
      </c>
      <c r="S34" s="288"/>
      <c r="T34" s="574" t="s">
        <v>45</v>
      </c>
      <c r="U34" s="289">
        <f>($R34/B34)-1</f>
        <v>-0.28807511803438191</v>
      </c>
      <c r="V34" s="289">
        <f t="shared" ref="V34:AJ34" si="18">($R34/C34)-1</f>
        <v>-0.32414559869801662</v>
      </c>
      <c r="W34" s="289">
        <f t="shared" si="18"/>
        <v>-0.22135496348708339</v>
      </c>
      <c r="X34" s="289">
        <f t="shared" si="18"/>
        <v>-0.22041408117453276</v>
      </c>
      <c r="Y34" s="289">
        <f t="shared" si="18"/>
        <v>-0.15784706893701395</v>
      </c>
      <c r="Z34" s="289" t="s">
        <v>13</v>
      </c>
      <c r="AA34" s="289">
        <f t="shared" si="18"/>
        <v>-0.12267323776017791</v>
      </c>
      <c r="AB34" s="289">
        <f t="shared" si="18"/>
        <v>-7.8279537179048453E-2</v>
      </c>
      <c r="AC34" s="289">
        <f t="shared" si="18"/>
        <v>2.9404494335756315E-3</v>
      </c>
      <c r="AD34" s="289">
        <f t="shared" si="18"/>
        <v>-0.17327399714406</v>
      </c>
      <c r="AE34" s="289">
        <f t="shared" si="18"/>
        <v>-0.11107273177689925</v>
      </c>
      <c r="AF34" s="289">
        <f t="shared" si="18"/>
        <v>-0.20239106799962958</v>
      </c>
      <c r="AG34" s="289">
        <f t="shared" si="18"/>
        <v>-5.5319281320986624E-2</v>
      </c>
      <c r="AH34" s="289">
        <f t="shared" si="18"/>
        <v>-7.9107939039577913E-2</v>
      </c>
      <c r="AI34" s="289">
        <f t="shared" si="18"/>
        <v>7.3385117379239251E-2</v>
      </c>
      <c r="AJ34" s="615">
        <f t="shared" si="18"/>
        <v>-9.3280451010210763E-2</v>
      </c>
    </row>
    <row r="35" spans="1:36" ht="6" customHeight="1" x14ac:dyDescent="0.2">
      <c r="A35" s="258"/>
      <c r="B35" s="290"/>
      <c r="C35" s="290"/>
      <c r="D35" s="290"/>
      <c r="E35" s="290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2"/>
      <c r="R35" s="292"/>
      <c r="S35" s="279"/>
      <c r="T35" s="258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4"/>
      <c r="AJ35" s="294"/>
    </row>
    <row r="36" spans="1:36" ht="12.75" customHeight="1" x14ac:dyDescent="0.2">
      <c r="A36" s="478" t="s">
        <v>48</v>
      </c>
      <c r="B36" s="491">
        <v>234985</v>
      </c>
      <c r="C36" s="491">
        <v>245485</v>
      </c>
      <c r="D36" s="491">
        <v>245971</v>
      </c>
      <c r="E36" s="491">
        <v>268709.90000000002</v>
      </c>
      <c r="F36" s="492">
        <v>308881.44518142176</v>
      </c>
      <c r="G36" s="492" t="s">
        <v>13</v>
      </c>
      <c r="H36" s="493">
        <v>288348.2</v>
      </c>
      <c r="I36" s="493">
        <v>325298.56502059946</v>
      </c>
      <c r="J36" s="493">
        <f>295738-103</f>
        <v>295635</v>
      </c>
      <c r="K36" s="494">
        <v>374206.85741976585</v>
      </c>
      <c r="L36" s="493">
        <v>337336</v>
      </c>
      <c r="M36" s="493">
        <v>374844.68</v>
      </c>
      <c r="N36" s="493">
        <v>335215.3280435506</v>
      </c>
      <c r="O36" s="495">
        <v>354216.30010499997</v>
      </c>
      <c r="P36" s="495">
        <v>329104.03602647781</v>
      </c>
      <c r="Q36" s="496">
        <v>317226.15086460114</v>
      </c>
      <c r="R36" s="496">
        <v>311328.19050788879</v>
      </c>
      <c r="S36" s="105"/>
      <c r="T36" s="478" t="s">
        <v>48</v>
      </c>
      <c r="U36" s="520">
        <f>($R36/B36)-1</f>
        <v>0.32488537782364313</v>
      </c>
      <c r="V36" s="520">
        <f t="shared" ref="V36:AJ36" si="19">($R36/C36)-1</f>
        <v>0.26821675665677658</v>
      </c>
      <c r="W36" s="520">
        <f t="shared" si="19"/>
        <v>0.26571095986066973</v>
      </c>
      <c r="X36" s="520">
        <f t="shared" si="19"/>
        <v>0.15860335070605425</v>
      </c>
      <c r="Y36" s="520">
        <f t="shared" si="19"/>
        <v>7.9213088537251064E-3</v>
      </c>
      <c r="Z36" s="520" t="s">
        <v>13</v>
      </c>
      <c r="AA36" s="520">
        <f t="shared" si="19"/>
        <v>7.9695279900789284E-2</v>
      </c>
      <c r="AB36" s="520">
        <f t="shared" si="19"/>
        <v>-4.2946314601252533E-2</v>
      </c>
      <c r="AC36" s="520">
        <f t="shared" si="19"/>
        <v>5.3082992568162846E-2</v>
      </c>
      <c r="AD36" s="520">
        <f t="shared" si="19"/>
        <v>-0.16803184031804907</v>
      </c>
      <c r="AE36" s="520">
        <f t="shared" si="19"/>
        <v>-7.7097640015033053E-2</v>
      </c>
      <c r="AF36" s="520">
        <f t="shared" si="19"/>
        <v>-0.16944748820261024</v>
      </c>
      <c r="AG36" s="520">
        <f t="shared" si="19"/>
        <v>-7.1259084944225504E-2</v>
      </c>
      <c r="AH36" s="520">
        <f t="shared" si="19"/>
        <v>-0.12107887069115086</v>
      </c>
      <c r="AI36" s="520">
        <f t="shared" si="19"/>
        <v>-5.4012845704386581E-2</v>
      </c>
      <c r="AJ36" s="520">
        <f t="shared" si="19"/>
        <v>-1.8592289256851746E-2</v>
      </c>
    </row>
    <row r="37" spans="1:36" x14ac:dyDescent="0.2">
      <c r="A37" s="251"/>
      <c r="B37" s="298"/>
      <c r="C37" s="298"/>
      <c r="D37" s="298"/>
      <c r="E37" s="290"/>
      <c r="F37" s="290"/>
      <c r="G37" s="290"/>
      <c r="H37" s="290"/>
      <c r="I37" s="290"/>
      <c r="J37" s="291"/>
      <c r="K37" s="291"/>
      <c r="L37" s="291"/>
      <c r="M37" s="291"/>
      <c r="N37" s="291"/>
      <c r="O37" s="291"/>
      <c r="P37" s="291"/>
      <c r="Q37" s="292"/>
      <c r="R37" s="292"/>
      <c r="S37" s="279"/>
      <c r="T37" s="251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4"/>
      <c r="AJ37" s="294"/>
    </row>
    <row r="38" spans="1:36" x14ac:dyDescent="0.2">
      <c r="A38" s="497" t="s">
        <v>239</v>
      </c>
      <c r="B38" s="498">
        <v>61355</v>
      </c>
      <c r="C38" s="498">
        <v>57999</v>
      </c>
      <c r="D38" s="498">
        <v>51718.1</v>
      </c>
      <c r="E38" s="498">
        <v>51119</v>
      </c>
      <c r="F38" s="498">
        <v>53036</v>
      </c>
      <c r="G38" s="499">
        <v>43447</v>
      </c>
      <c r="H38" s="498">
        <v>48222</v>
      </c>
      <c r="I38" s="498">
        <v>48540.572773256252</v>
      </c>
      <c r="J38" s="498">
        <v>37113.970219339666</v>
      </c>
      <c r="K38" s="500">
        <v>41627.426038561403</v>
      </c>
      <c r="L38" s="500">
        <v>43027</v>
      </c>
      <c r="M38" s="500">
        <v>41855.533380399313</v>
      </c>
      <c r="N38" s="500">
        <v>38842.622357922402</v>
      </c>
      <c r="O38" s="501">
        <v>37963</v>
      </c>
      <c r="P38" s="501">
        <v>34398.168344736099</v>
      </c>
      <c r="Q38" s="502">
        <v>36074.128217935562</v>
      </c>
      <c r="R38" s="502">
        <v>34755.800300598145</v>
      </c>
      <c r="S38" s="105"/>
      <c r="T38" s="497" t="s">
        <v>239</v>
      </c>
      <c r="U38" s="521">
        <f>($R38/B38)-1</f>
        <v>-0.43352945480240979</v>
      </c>
      <c r="V38" s="521">
        <f t="shared" ref="V38:AJ38" si="20">($R38/C38)-1</f>
        <v>-0.40075173191609947</v>
      </c>
      <c r="W38" s="521">
        <f t="shared" si="20"/>
        <v>-0.32797607992949962</v>
      </c>
      <c r="X38" s="521">
        <f t="shared" si="20"/>
        <v>-0.32010015257344349</v>
      </c>
      <c r="Y38" s="521">
        <f t="shared" si="20"/>
        <v>-0.34467530921264533</v>
      </c>
      <c r="Z38" s="521">
        <f t="shared" si="20"/>
        <v>-0.20004142286928572</v>
      </c>
      <c r="AA38" s="521">
        <f t="shared" si="20"/>
        <v>-0.27925427604416775</v>
      </c>
      <c r="AB38" s="521">
        <f t="shared" si="20"/>
        <v>-0.28398454499187364</v>
      </c>
      <c r="AC38" s="521">
        <f t="shared" si="20"/>
        <v>-6.3538605673415849E-2</v>
      </c>
      <c r="AD38" s="521">
        <f t="shared" si="20"/>
        <v>-0.16507448074252185</v>
      </c>
      <c r="AE38" s="521">
        <f t="shared" si="20"/>
        <v>-0.19223277707955133</v>
      </c>
      <c r="AF38" s="521">
        <f t="shared" si="20"/>
        <v>-0.16962471879825403</v>
      </c>
      <c r="AG38" s="521">
        <f t="shared" si="20"/>
        <v>-0.10521488533048806</v>
      </c>
      <c r="AH38" s="521">
        <f t="shared" si="20"/>
        <v>-8.4482251123511154E-2</v>
      </c>
      <c r="AI38" s="521">
        <f t="shared" si="20"/>
        <v>1.0396831374213988E-2</v>
      </c>
      <c r="AJ38" s="521">
        <f t="shared" si="20"/>
        <v>-3.6544969551945083E-2</v>
      </c>
    </row>
    <row r="39" spans="1:36" x14ac:dyDescent="0.2">
      <c r="J39" s="66"/>
      <c r="U39" s="264"/>
      <c r="V39" s="299"/>
      <c r="W39" s="264"/>
      <c r="X39" s="187"/>
      <c r="Y39" s="68"/>
      <c r="Z39" s="68"/>
      <c r="AA39" s="68"/>
      <c r="AB39" s="68"/>
      <c r="AC39" s="68"/>
      <c r="AD39" s="68"/>
      <c r="AE39" s="68"/>
      <c r="AF39" s="68"/>
      <c r="AG39" s="68"/>
    </row>
    <row r="40" spans="1:36" x14ac:dyDescent="0.2">
      <c r="A40" s="350" t="s">
        <v>493</v>
      </c>
      <c r="J40" s="66"/>
      <c r="U40" s="264"/>
      <c r="V40" s="299"/>
      <c r="W40" s="264"/>
      <c r="X40" s="187"/>
      <c r="Y40" s="68"/>
      <c r="Z40" s="68"/>
      <c r="AA40" s="68"/>
      <c r="AB40" s="68"/>
      <c r="AC40" s="68"/>
      <c r="AD40" s="68"/>
      <c r="AE40" s="68"/>
      <c r="AF40" s="68"/>
      <c r="AG40" s="68"/>
    </row>
    <row r="41" spans="1:36" x14ac:dyDescent="0.2">
      <c r="J41" s="66"/>
      <c r="U41" s="264"/>
      <c r="V41" s="299"/>
      <c r="W41" s="264"/>
      <c r="X41" s="187"/>
      <c r="Y41" s="68"/>
      <c r="Z41" s="68"/>
      <c r="AA41" s="68"/>
      <c r="AB41" s="68"/>
      <c r="AC41" s="68"/>
      <c r="AD41" s="68"/>
      <c r="AE41" s="68"/>
      <c r="AF41" s="68"/>
      <c r="AG41" s="68"/>
    </row>
    <row r="42" spans="1:36" ht="15" x14ac:dyDescent="0.2">
      <c r="A42" s="186" t="s">
        <v>477</v>
      </c>
      <c r="B42" s="187"/>
      <c r="C42" s="187"/>
      <c r="D42" s="187"/>
      <c r="E42" s="300"/>
      <c r="F42" s="300"/>
      <c r="G42" s="300"/>
      <c r="H42" s="300"/>
      <c r="I42" s="300"/>
      <c r="K42" s="300"/>
      <c r="L42" s="300"/>
      <c r="M42" s="300"/>
      <c r="N42" s="300"/>
      <c r="O42" s="301"/>
      <c r="P42" s="263"/>
      <c r="Q42" s="263"/>
      <c r="R42" s="300"/>
      <c r="S42" s="300"/>
      <c r="T42" s="669" t="s">
        <v>451</v>
      </c>
      <c r="U42" s="302"/>
      <c r="V42" s="299"/>
      <c r="W42" s="263"/>
      <c r="X42" s="263"/>
      <c r="Y42" s="263"/>
      <c r="Z42" s="68"/>
      <c r="AA42" s="68"/>
      <c r="AB42" s="68"/>
      <c r="AC42" s="68"/>
      <c r="AD42" s="68"/>
      <c r="AE42" s="68"/>
      <c r="AF42" s="263"/>
      <c r="AG42" s="263"/>
    </row>
    <row r="43" spans="1:36" x14ac:dyDescent="0.2">
      <c r="A43" s="190"/>
      <c r="R43" s="192"/>
      <c r="S43" s="192"/>
      <c r="T43" s="68"/>
    </row>
    <row r="44" spans="1:36" x14ac:dyDescent="0.2">
      <c r="A44" s="590"/>
      <c r="B44" s="694" t="s">
        <v>202</v>
      </c>
      <c r="C44" s="694"/>
      <c r="D44" s="694"/>
      <c r="E44" s="694"/>
      <c r="F44" s="694"/>
      <c r="G44" s="694"/>
      <c r="H44" s="694"/>
      <c r="I44" s="694"/>
      <c r="J44" s="694"/>
      <c r="K44" s="694"/>
      <c r="L44" s="694"/>
      <c r="M44" s="694"/>
      <c r="N44" s="694"/>
      <c r="O44" s="694"/>
      <c r="P44" s="694"/>
      <c r="Q44" s="694"/>
      <c r="R44" s="694"/>
      <c r="S44" s="267"/>
      <c r="T44" s="589"/>
      <c r="U44" s="696" t="s">
        <v>228</v>
      </c>
      <c r="V44" s="696"/>
      <c r="W44" s="696"/>
      <c r="X44" s="696"/>
      <c r="Y44" s="696"/>
      <c r="Z44" s="696"/>
      <c r="AA44" s="696"/>
      <c r="AB44" s="696"/>
      <c r="AC44" s="696"/>
      <c r="AD44" s="696"/>
      <c r="AE44" s="696"/>
      <c r="AF44" s="696"/>
      <c r="AG44" s="696"/>
      <c r="AH44" s="696"/>
      <c r="AI44" s="696"/>
      <c r="AJ44" s="696"/>
    </row>
    <row r="45" spans="1:36" ht="3.75" customHeight="1" x14ac:dyDescent="0.2">
      <c r="A45" s="268"/>
      <c r="B45" s="569"/>
      <c r="C45" s="569"/>
      <c r="D45" s="569"/>
      <c r="E45" s="569"/>
      <c r="F45" s="569"/>
      <c r="G45" s="569"/>
      <c r="H45" s="569"/>
      <c r="I45" s="569"/>
      <c r="J45" s="569"/>
      <c r="K45" s="569"/>
      <c r="L45" s="569"/>
      <c r="M45" s="569"/>
      <c r="N45" s="569"/>
      <c r="O45" s="569"/>
      <c r="P45" s="569"/>
      <c r="Q45" s="570"/>
      <c r="R45" s="300"/>
      <c r="S45" s="300"/>
      <c r="T45" s="269"/>
      <c r="U45" s="576"/>
      <c r="V45" s="576"/>
      <c r="W45" s="576"/>
      <c r="X45" s="576"/>
      <c r="Y45" s="576"/>
      <c r="Z45" s="576"/>
      <c r="AA45" s="576"/>
      <c r="AB45" s="576"/>
      <c r="AC45" s="576"/>
      <c r="AD45" s="576"/>
      <c r="AE45" s="576"/>
      <c r="AF45" s="576"/>
      <c r="AG45" s="576"/>
      <c r="AH45" s="577"/>
      <c r="AI45" s="578"/>
    </row>
    <row r="46" spans="1:36" x14ac:dyDescent="0.2">
      <c r="A46" s="478" t="s">
        <v>38</v>
      </c>
      <c r="B46" s="482">
        <v>1990</v>
      </c>
      <c r="C46" s="482">
        <v>1992</v>
      </c>
      <c r="D46" s="482">
        <v>1994</v>
      </c>
      <c r="E46" s="483">
        <v>1996</v>
      </c>
      <c r="F46" s="483">
        <v>1998</v>
      </c>
      <c r="G46" s="483" t="s">
        <v>240</v>
      </c>
      <c r="H46" s="483">
        <v>2002</v>
      </c>
      <c r="I46" s="483">
        <v>2004</v>
      </c>
      <c r="J46" s="483">
        <v>2006</v>
      </c>
      <c r="K46" s="483">
        <v>2008</v>
      </c>
      <c r="L46" s="483">
        <v>2010</v>
      </c>
      <c r="M46" s="483">
        <v>2012</v>
      </c>
      <c r="N46" s="483">
        <v>2014</v>
      </c>
      <c r="O46" s="483">
        <v>2016</v>
      </c>
      <c r="P46" s="483">
        <v>2018</v>
      </c>
      <c r="Q46" s="484">
        <v>2020</v>
      </c>
      <c r="R46" s="484">
        <v>2022</v>
      </c>
      <c r="S46" s="303"/>
      <c r="T46" s="478" t="s">
        <v>38</v>
      </c>
      <c r="U46" s="518" t="s">
        <v>384</v>
      </c>
      <c r="V46" s="518" t="s">
        <v>385</v>
      </c>
      <c r="W46" s="518" t="s">
        <v>386</v>
      </c>
      <c r="X46" s="518" t="s">
        <v>387</v>
      </c>
      <c r="Y46" s="518" t="s">
        <v>388</v>
      </c>
      <c r="Z46" s="518" t="s">
        <v>389</v>
      </c>
      <c r="AA46" s="518" t="s">
        <v>390</v>
      </c>
      <c r="AB46" s="518" t="s">
        <v>391</v>
      </c>
      <c r="AC46" s="518" t="s">
        <v>392</v>
      </c>
      <c r="AD46" s="518" t="s">
        <v>393</v>
      </c>
      <c r="AE46" s="518" t="s">
        <v>394</v>
      </c>
      <c r="AF46" s="518" t="s">
        <v>395</v>
      </c>
      <c r="AG46" s="518" t="s">
        <v>396</v>
      </c>
      <c r="AH46" s="518" t="s">
        <v>397</v>
      </c>
      <c r="AI46" s="519" t="s">
        <v>398</v>
      </c>
      <c r="AJ46" s="519" t="s">
        <v>399</v>
      </c>
    </row>
    <row r="47" spans="1:36" ht="6" customHeight="1" x14ac:dyDescent="0.2">
      <c r="A47" s="258"/>
      <c r="B47" s="304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6"/>
      <c r="R47" s="306"/>
      <c r="S47" s="300"/>
      <c r="T47" s="92"/>
      <c r="U47" s="307"/>
      <c r="V47" s="308"/>
      <c r="W47" s="308"/>
      <c r="X47" s="308"/>
      <c r="Y47" s="307"/>
      <c r="Z47" s="281"/>
      <c r="AA47" s="281"/>
      <c r="AB47" s="281"/>
      <c r="AC47" s="281"/>
      <c r="AD47" s="281"/>
      <c r="AE47" s="281"/>
      <c r="AF47" s="309"/>
      <c r="AG47" s="309"/>
      <c r="AH47" s="309"/>
      <c r="AI47" s="310"/>
      <c r="AJ47" s="310"/>
    </row>
    <row r="48" spans="1:36" ht="15" x14ac:dyDescent="0.25">
      <c r="A48" s="574" t="s">
        <v>39</v>
      </c>
      <c r="B48" s="283">
        <v>97570</v>
      </c>
      <c r="C48" s="283">
        <v>101760</v>
      </c>
      <c r="D48" s="283">
        <v>90994</v>
      </c>
      <c r="E48" s="283">
        <v>94224.9</v>
      </c>
      <c r="F48" s="284">
        <v>91059.989842962997</v>
      </c>
      <c r="G48" s="284" t="s">
        <v>13</v>
      </c>
      <c r="H48" s="284">
        <v>85204.5</v>
      </c>
      <c r="I48" s="285">
        <v>71130</v>
      </c>
      <c r="J48" s="285">
        <v>67256</v>
      </c>
      <c r="K48" s="285">
        <v>77316.023107463901</v>
      </c>
      <c r="L48" s="285">
        <v>67880</v>
      </c>
      <c r="M48" s="285">
        <v>58699.09</v>
      </c>
      <c r="N48" s="285">
        <v>53194.677929470701</v>
      </c>
      <c r="O48" s="285">
        <v>56576.194951300844</v>
      </c>
      <c r="P48" s="285">
        <v>62470</v>
      </c>
      <c r="Q48" s="357">
        <v>55086.803807362914</v>
      </c>
      <c r="R48" s="614">
        <v>37957.482874155045</v>
      </c>
      <c r="S48" s="314"/>
      <c r="T48" s="574" t="s">
        <v>39</v>
      </c>
      <c r="U48" s="315">
        <f>($R48/B48)-1</f>
        <v>-0.6109717856497382</v>
      </c>
      <c r="V48" s="315">
        <f t="shared" ref="V48:AJ48" si="21">($R48/C48)-1</f>
        <v>-0.6269901447115267</v>
      </c>
      <c r="W48" s="315">
        <f t="shared" si="21"/>
        <v>-0.58285729966640609</v>
      </c>
      <c r="X48" s="315">
        <f t="shared" si="21"/>
        <v>-0.597160804902366</v>
      </c>
      <c r="Y48" s="315">
        <f t="shared" si="21"/>
        <v>-0.58315959688097463</v>
      </c>
      <c r="Z48" s="315"/>
      <c r="AA48" s="315">
        <f t="shared" si="21"/>
        <v>-0.55451316686143293</v>
      </c>
      <c r="AB48" s="315">
        <f t="shared" si="21"/>
        <v>-0.46636464397363919</v>
      </c>
      <c r="AC48" s="315">
        <f t="shared" si="21"/>
        <v>-0.43562681583568685</v>
      </c>
      <c r="AD48" s="315">
        <f t="shared" si="21"/>
        <v>-0.5090605886260241</v>
      </c>
      <c r="AE48" s="315">
        <f t="shared" si="21"/>
        <v>-0.44081492524815791</v>
      </c>
      <c r="AF48" s="315">
        <f t="shared" si="21"/>
        <v>-0.35335483268726919</v>
      </c>
      <c r="AG48" s="315">
        <f t="shared" si="21"/>
        <v>-0.28644209624726402</v>
      </c>
      <c r="AH48" s="315">
        <f t="shared" si="21"/>
        <v>-0.32909092053949984</v>
      </c>
      <c r="AI48" s="315">
        <f t="shared" si="21"/>
        <v>-0.3923886205513839</v>
      </c>
      <c r="AJ48" s="620">
        <f t="shared" si="21"/>
        <v>-0.31095143935212954</v>
      </c>
    </row>
    <row r="49" spans="1:36" ht="6" customHeight="1" x14ac:dyDescent="0.2">
      <c r="A49" s="258"/>
      <c r="B49" s="316"/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7"/>
      <c r="P49" s="317"/>
      <c r="Q49" s="318"/>
      <c r="R49" s="318"/>
      <c r="S49" s="319"/>
      <c r="T49" s="258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1"/>
      <c r="AJ49" s="321"/>
    </row>
    <row r="50" spans="1:36" ht="15" x14ac:dyDescent="0.25">
      <c r="A50" s="574" t="s">
        <v>40</v>
      </c>
      <c r="B50" s="283">
        <v>253620</v>
      </c>
      <c r="C50" s="283">
        <v>212360</v>
      </c>
      <c r="D50" s="283">
        <v>133566.19999999998</v>
      </c>
      <c r="E50" s="283">
        <v>336327.5</v>
      </c>
      <c r="F50" s="284">
        <v>337645.05618358799</v>
      </c>
      <c r="G50" s="284" t="s">
        <v>13</v>
      </c>
      <c r="H50" s="284">
        <v>390979.10000000003</v>
      </c>
      <c r="I50" s="285">
        <v>254620</v>
      </c>
      <c r="J50" s="285">
        <v>152127</v>
      </c>
      <c r="K50" s="285">
        <v>71582.004842661598</v>
      </c>
      <c r="L50" s="285">
        <v>50750</v>
      </c>
      <c r="M50" s="285">
        <v>52121.84</v>
      </c>
      <c r="N50" s="285">
        <v>45691.025994849602</v>
      </c>
      <c r="O50" s="285">
        <v>42275.445933640985</v>
      </c>
      <c r="P50" s="285">
        <v>41420</v>
      </c>
      <c r="Q50" s="357">
        <v>36123.409697754309</v>
      </c>
      <c r="R50" s="614">
        <v>35457.614568673074</v>
      </c>
      <c r="S50" s="314"/>
      <c r="T50" s="574" t="s">
        <v>40</v>
      </c>
      <c r="U50" s="315">
        <f>($R50/B50)-1</f>
        <v>-0.86019393356725393</v>
      </c>
      <c r="V50" s="315">
        <f t="shared" ref="V50:AJ50" si="22">($R50/C50)-1</f>
        <v>-0.83303063397686439</v>
      </c>
      <c r="W50" s="315">
        <f t="shared" si="22"/>
        <v>-0.734531531415335</v>
      </c>
      <c r="X50" s="315">
        <f t="shared" si="22"/>
        <v>-0.89457414404509572</v>
      </c>
      <c r="Y50" s="315">
        <f t="shared" si="22"/>
        <v>-0.89498553608498954</v>
      </c>
      <c r="Z50" s="315" t="s">
        <v>13</v>
      </c>
      <c r="AA50" s="315">
        <f t="shared" si="22"/>
        <v>-0.90931071617722514</v>
      </c>
      <c r="AB50" s="315">
        <f t="shared" si="22"/>
        <v>-0.86074301088416827</v>
      </c>
      <c r="AC50" s="315">
        <f t="shared" si="22"/>
        <v>-0.76692096361150175</v>
      </c>
      <c r="AD50" s="315">
        <f t="shared" si="22"/>
        <v>-0.50465742547153458</v>
      </c>
      <c r="AE50" s="315">
        <f t="shared" si="22"/>
        <v>-0.30132779175028424</v>
      </c>
      <c r="AF50" s="315">
        <f t="shared" si="22"/>
        <v>-0.31971675273411149</v>
      </c>
      <c r="AG50" s="315">
        <f t="shared" si="22"/>
        <v>-0.22396983222329181</v>
      </c>
      <c r="AH50" s="315">
        <f t="shared" si="22"/>
        <v>-0.16127166052061848</v>
      </c>
      <c r="AI50" s="315">
        <f t="shared" si="22"/>
        <v>-0.14394943098326718</v>
      </c>
      <c r="AJ50" s="620">
        <f t="shared" si="22"/>
        <v>-1.8431126370737516E-2</v>
      </c>
    </row>
    <row r="51" spans="1:36" ht="6" customHeight="1" x14ac:dyDescent="0.2">
      <c r="A51" s="258"/>
      <c r="B51" s="316"/>
      <c r="C51" s="316"/>
      <c r="D51" s="316"/>
      <c r="E51" s="317"/>
      <c r="F51" s="317"/>
      <c r="G51" s="317"/>
      <c r="H51" s="317"/>
      <c r="I51" s="316"/>
      <c r="J51" s="317"/>
      <c r="K51" s="316"/>
      <c r="L51" s="316"/>
      <c r="M51" s="316"/>
      <c r="N51" s="316"/>
      <c r="O51" s="317"/>
      <c r="P51" s="317"/>
      <c r="Q51" s="318"/>
      <c r="R51" s="318"/>
      <c r="S51" s="319"/>
      <c r="T51" s="258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0"/>
      <c r="AH51" s="320"/>
      <c r="AI51" s="321"/>
      <c r="AJ51" s="321"/>
    </row>
    <row r="52" spans="1:36" ht="15" x14ac:dyDescent="0.25">
      <c r="A52" s="574" t="s">
        <v>41</v>
      </c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9"/>
      <c r="T52" s="574" t="s">
        <v>41</v>
      </c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0"/>
      <c r="AH52" s="320"/>
      <c r="AI52" s="321"/>
      <c r="AJ52" s="321"/>
    </row>
    <row r="53" spans="1:36" ht="3.75" customHeight="1" x14ac:dyDescent="0.2">
      <c r="A53" s="258"/>
      <c r="B53" s="316"/>
      <c r="C53" s="316"/>
      <c r="D53" s="316"/>
      <c r="E53" s="317"/>
      <c r="F53" s="317"/>
      <c r="G53" s="317"/>
      <c r="H53" s="317"/>
      <c r="I53" s="316"/>
      <c r="J53" s="317"/>
      <c r="K53" s="316"/>
      <c r="L53" s="316"/>
      <c r="M53" s="316"/>
      <c r="N53" s="316"/>
      <c r="O53" s="317"/>
      <c r="P53" s="317"/>
      <c r="Q53" s="318"/>
      <c r="R53" s="318"/>
      <c r="S53" s="319"/>
      <c r="T53" s="258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0"/>
      <c r="AH53" s="320"/>
      <c r="AI53" s="321"/>
      <c r="AJ53" s="321"/>
    </row>
    <row r="54" spans="1:36" x14ac:dyDescent="0.2">
      <c r="A54" s="295" t="s">
        <v>229</v>
      </c>
      <c r="B54" s="283" t="s">
        <v>13</v>
      </c>
      <c r="C54" s="283">
        <v>20</v>
      </c>
      <c r="D54" s="283">
        <v>21</v>
      </c>
      <c r="E54" s="283">
        <v>70</v>
      </c>
      <c r="F54" s="283">
        <v>35.6</v>
      </c>
      <c r="G54" s="283" t="s">
        <v>13</v>
      </c>
      <c r="H54" s="283">
        <v>79.3</v>
      </c>
      <c r="I54" s="283">
        <v>79</v>
      </c>
      <c r="J54" s="283">
        <v>4</v>
      </c>
      <c r="K54" s="285">
        <v>75</v>
      </c>
      <c r="L54" s="285">
        <v>8</v>
      </c>
      <c r="M54" s="285">
        <v>15.709999999999999</v>
      </c>
      <c r="N54" s="285">
        <v>18.23</v>
      </c>
      <c r="O54" s="285">
        <v>30.977999999999998</v>
      </c>
      <c r="P54" s="285" t="s">
        <v>13</v>
      </c>
      <c r="Q54" s="357" t="s">
        <v>13</v>
      </c>
      <c r="R54" s="614" t="s">
        <v>13</v>
      </c>
      <c r="S54" s="324"/>
      <c r="T54" s="295" t="s">
        <v>229</v>
      </c>
      <c r="U54" s="315" t="s">
        <v>13</v>
      </c>
      <c r="V54" s="315" t="s">
        <v>13</v>
      </c>
      <c r="W54" s="315">
        <f>($N54/D54)-1</f>
        <v>-0.13190476190476186</v>
      </c>
      <c r="X54" s="315">
        <f t="shared" ref="X54:AH54" si="23">($N54/E54)-1</f>
        <v>-0.73957142857142855</v>
      </c>
      <c r="Y54" s="315">
        <f t="shared" si="23"/>
        <v>-0.48792134831460676</v>
      </c>
      <c r="Z54" s="315" t="s">
        <v>13</v>
      </c>
      <c r="AA54" s="315">
        <f t="shared" si="23"/>
        <v>-0.77011349306431276</v>
      </c>
      <c r="AB54" s="315">
        <f t="shared" si="23"/>
        <v>-0.76924050632911389</v>
      </c>
      <c r="AC54" s="315">
        <f t="shared" si="23"/>
        <v>3.5575000000000001</v>
      </c>
      <c r="AD54" s="315">
        <f t="shared" si="23"/>
        <v>-0.75693333333333335</v>
      </c>
      <c r="AE54" s="315">
        <f t="shared" si="23"/>
        <v>1.2787500000000001</v>
      </c>
      <c r="AF54" s="315">
        <f t="shared" si="23"/>
        <v>0.16040738383195419</v>
      </c>
      <c r="AG54" s="315" t="s">
        <v>13</v>
      </c>
      <c r="AH54" s="315">
        <f t="shared" si="23"/>
        <v>-0.41151785137839747</v>
      </c>
      <c r="AI54" s="588" t="s">
        <v>13</v>
      </c>
      <c r="AJ54" s="620" t="s">
        <v>13</v>
      </c>
    </row>
    <row r="55" spans="1:36" x14ac:dyDescent="0.2">
      <c r="A55" s="295" t="s">
        <v>230</v>
      </c>
      <c r="B55" s="283" t="s">
        <v>13</v>
      </c>
      <c r="C55" s="283">
        <v>90</v>
      </c>
      <c r="D55" s="283">
        <v>290</v>
      </c>
      <c r="E55" s="283">
        <v>230</v>
      </c>
      <c r="F55" s="283" t="s">
        <v>13</v>
      </c>
      <c r="G55" s="283" t="s">
        <v>13</v>
      </c>
      <c r="H55" s="283" t="s">
        <v>13</v>
      </c>
      <c r="I55" s="285" t="s">
        <v>13</v>
      </c>
      <c r="J55" s="283" t="s">
        <v>13</v>
      </c>
      <c r="K55" s="285" t="s">
        <v>13</v>
      </c>
      <c r="L55" s="285" t="s">
        <v>13</v>
      </c>
      <c r="M55" s="285" t="s">
        <v>13</v>
      </c>
      <c r="N55" s="285" t="s">
        <v>13</v>
      </c>
      <c r="O55" s="285" t="s">
        <v>13</v>
      </c>
      <c r="P55" s="285" t="s">
        <v>13</v>
      </c>
      <c r="Q55" s="357" t="s">
        <v>13</v>
      </c>
      <c r="R55" s="614" t="s">
        <v>13</v>
      </c>
      <c r="S55" s="325"/>
      <c r="T55" s="295" t="s">
        <v>230</v>
      </c>
      <c r="U55" s="315" t="s">
        <v>13</v>
      </c>
      <c r="V55" s="315">
        <f>($E55/C55)-1</f>
        <v>1.5555555555555554</v>
      </c>
      <c r="W55" s="315">
        <f t="shared" ref="W55" si="24">($E55/D55)-1</f>
        <v>-0.2068965517241379</v>
      </c>
      <c r="X55" s="315" t="s">
        <v>13</v>
      </c>
      <c r="Y55" s="315" t="s">
        <v>13</v>
      </c>
      <c r="Z55" s="315" t="s">
        <v>13</v>
      </c>
      <c r="AA55" s="315" t="s">
        <v>13</v>
      </c>
      <c r="AB55" s="315" t="s">
        <v>13</v>
      </c>
      <c r="AC55" s="315" t="s">
        <v>13</v>
      </c>
      <c r="AD55" s="315" t="s">
        <v>13</v>
      </c>
      <c r="AE55" s="315" t="s">
        <v>13</v>
      </c>
      <c r="AF55" s="315" t="s">
        <v>13</v>
      </c>
      <c r="AG55" s="315" t="s">
        <v>13</v>
      </c>
      <c r="AH55" s="315" t="s">
        <v>13</v>
      </c>
      <c r="AI55" s="315" t="s">
        <v>13</v>
      </c>
      <c r="AJ55" s="620" t="s">
        <v>13</v>
      </c>
    </row>
    <row r="56" spans="1:36" x14ac:dyDescent="0.2">
      <c r="A56" s="295" t="s">
        <v>231</v>
      </c>
      <c r="B56" s="283">
        <v>680</v>
      </c>
      <c r="C56" s="283">
        <v>800</v>
      </c>
      <c r="D56" s="283">
        <v>850</v>
      </c>
      <c r="E56" s="283">
        <v>1510</v>
      </c>
      <c r="F56" s="283">
        <v>869.80000000000007</v>
      </c>
      <c r="G56" s="283" t="s">
        <v>13</v>
      </c>
      <c r="H56" s="285">
        <v>571.6</v>
      </c>
      <c r="I56" s="283">
        <v>1072</v>
      </c>
      <c r="J56" s="283">
        <v>1373</v>
      </c>
      <c r="K56" s="285">
        <v>786</v>
      </c>
      <c r="L56" s="285">
        <v>733</v>
      </c>
      <c r="M56" s="285">
        <v>1293.5899999999999</v>
      </c>
      <c r="N56" s="285">
        <v>1928.97</v>
      </c>
      <c r="O56" s="285">
        <v>174.34500000000003</v>
      </c>
      <c r="P56" s="285">
        <v>103.28399999999999</v>
      </c>
      <c r="Q56" s="357">
        <v>7.3920000000000003</v>
      </c>
      <c r="R56" s="614" t="s">
        <v>13</v>
      </c>
      <c r="S56" s="324"/>
      <c r="T56" s="295" t="s">
        <v>231</v>
      </c>
      <c r="U56" s="315">
        <f>($Q56/B56)-1</f>
        <v>-0.98912941176470592</v>
      </c>
      <c r="V56" s="315">
        <f t="shared" ref="V56:AI56" si="25">($Q56/C56)-1</f>
        <v>-0.99075999999999997</v>
      </c>
      <c r="W56" s="315">
        <f t="shared" si="25"/>
        <v>-0.99130352941176469</v>
      </c>
      <c r="X56" s="315">
        <f t="shared" si="25"/>
        <v>-0.99510463576158936</v>
      </c>
      <c r="Y56" s="315">
        <f t="shared" si="25"/>
        <v>-0.99150149459645898</v>
      </c>
      <c r="Z56" s="315" t="s">
        <v>13</v>
      </c>
      <c r="AA56" s="315">
        <f t="shared" si="25"/>
        <v>-0.9870678796361092</v>
      </c>
      <c r="AB56" s="315">
        <f t="shared" si="25"/>
        <v>-0.99310447761194032</v>
      </c>
      <c r="AC56" s="315">
        <f t="shared" si="25"/>
        <v>-0.99461616897305172</v>
      </c>
      <c r="AD56" s="315">
        <f t="shared" si="25"/>
        <v>-0.99059541984732824</v>
      </c>
      <c r="AE56" s="315">
        <f t="shared" si="25"/>
        <v>-0.98991541609822642</v>
      </c>
      <c r="AF56" s="315">
        <f t="shared" si="25"/>
        <v>-0.9942856701118592</v>
      </c>
      <c r="AG56" s="315">
        <f t="shared" si="25"/>
        <v>-0.99616790307780834</v>
      </c>
      <c r="AH56" s="315">
        <f t="shared" si="25"/>
        <v>-0.95760130775187124</v>
      </c>
      <c r="AI56" s="315">
        <f t="shared" si="25"/>
        <v>-0.92843034739165797</v>
      </c>
      <c r="AJ56" s="620" t="s">
        <v>13</v>
      </c>
    </row>
    <row r="57" spans="1:36" x14ac:dyDescent="0.2">
      <c r="A57" s="295" t="s">
        <v>232</v>
      </c>
      <c r="B57" s="283">
        <v>50</v>
      </c>
      <c r="C57" s="283">
        <v>50</v>
      </c>
      <c r="D57" s="283">
        <v>69</v>
      </c>
      <c r="E57" s="283">
        <v>150</v>
      </c>
      <c r="F57" s="283">
        <v>190</v>
      </c>
      <c r="G57" s="283" t="s">
        <v>13</v>
      </c>
      <c r="H57" s="283">
        <v>203.2</v>
      </c>
      <c r="I57" s="283">
        <v>198</v>
      </c>
      <c r="J57" s="283">
        <v>163</v>
      </c>
      <c r="K57" s="285">
        <v>295</v>
      </c>
      <c r="L57" s="285">
        <v>163</v>
      </c>
      <c r="M57" s="285">
        <v>191.92000000000002</v>
      </c>
      <c r="N57" s="285">
        <v>102.9</v>
      </c>
      <c r="O57" s="285">
        <v>94.863</v>
      </c>
      <c r="P57" s="285">
        <v>92.055000000000007</v>
      </c>
      <c r="Q57" s="357">
        <v>80.073000000000008</v>
      </c>
      <c r="R57" s="614">
        <v>95.933000000000021</v>
      </c>
      <c r="S57" s="324"/>
      <c r="T57" s="295" t="s">
        <v>232</v>
      </c>
      <c r="U57" s="315">
        <f>($R57/B57)-1</f>
        <v>0.91866000000000048</v>
      </c>
      <c r="V57" s="315">
        <f t="shared" ref="V57:AJ57" si="26">($R57/C57)-1</f>
        <v>0.91866000000000048</v>
      </c>
      <c r="W57" s="315">
        <f t="shared" si="26"/>
        <v>0.39033333333333364</v>
      </c>
      <c r="X57" s="315">
        <f t="shared" si="26"/>
        <v>-0.36044666666666647</v>
      </c>
      <c r="Y57" s="315">
        <f t="shared" si="26"/>
        <v>-0.49508947368421041</v>
      </c>
      <c r="Z57" s="315" t="s">
        <v>13</v>
      </c>
      <c r="AA57" s="315">
        <f t="shared" si="26"/>
        <v>-0.52788877952755886</v>
      </c>
      <c r="AB57" s="315">
        <f t="shared" si="26"/>
        <v>-0.51548989898989883</v>
      </c>
      <c r="AC57" s="315">
        <f t="shared" si="26"/>
        <v>-0.41145398773006125</v>
      </c>
      <c r="AD57" s="315">
        <f t="shared" si="26"/>
        <v>-0.67480338983050836</v>
      </c>
      <c r="AE57" s="315">
        <f t="shared" si="26"/>
        <v>-0.41145398773006125</v>
      </c>
      <c r="AF57" s="315">
        <f t="shared" si="26"/>
        <v>-0.5001406836181741</v>
      </c>
      <c r="AG57" s="315">
        <f t="shared" si="26"/>
        <v>-6.7706511175898765E-2</v>
      </c>
      <c r="AH57" s="315">
        <f t="shared" si="26"/>
        <v>1.1279424011469308E-2</v>
      </c>
      <c r="AI57" s="315">
        <f t="shared" si="26"/>
        <v>4.2126989299875239E-2</v>
      </c>
      <c r="AJ57" s="620">
        <f t="shared" si="26"/>
        <v>0.19806926179860884</v>
      </c>
    </row>
    <row r="58" spans="1:36" x14ac:dyDescent="0.2">
      <c r="A58" s="295" t="s">
        <v>233</v>
      </c>
      <c r="B58" s="283" t="s">
        <v>13</v>
      </c>
      <c r="C58" s="283" t="s">
        <v>13</v>
      </c>
      <c r="D58" s="283" t="s">
        <v>13</v>
      </c>
      <c r="E58" s="283" t="s">
        <v>13</v>
      </c>
      <c r="F58" s="283" t="s">
        <v>13</v>
      </c>
      <c r="G58" s="283" t="s">
        <v>13</v>
      </c>
      <c r="H58" s="283" t="s">
        <v>13</v>
      </c>
      <c r="I58" s="283">
        <v>102</v>
      </c>
      <c r="J58" s="283">
        <v>5</v>
      </c>
      <c r="K58" s="285" t="s">
        <v>13</v>
      </c>
      <c r="L58" s="285" t="s">
        <v>13</v>
      </c>
      <c r="M58" s="285">
        <v>43.3</v>
      </c>
      <c r="N58" s="285" t="s">
        <v>13</v>
      </c>
      <c r="O58" s="285" t="s">
        <v>13</v>
      </c>
      <c r="P58" s="285" t="s">
        <v>13</v>
      </c>
      <c r="Q58" s="357">
        <v>119.55</v>
      </c>
      <c r="R58" s="614" t="s">
        <v>13</v>
      </c>
      <c r="S58" s="324"/>
      <c r="T58" s="295" t="s">
        <v>233</v>
      </c>
      <c r="U58" s="315" t="s">
        <v>13</v>
      </c>
      <c r="V58" s="315" t="s">
        <v>13</v>
      </c>
      <c r="W58" s="315" t="s">
        <v>13</v>
      </c>
      <c r="X58" s="315" t="s">
        <v>13</v>
      </c>
      <c r="Y58" s="315" t="s">
        <v>13</v>
      </c>
      <c r="Z58" s="315" t="s">
        <v>13</v>
      </c>
      <c r="AA58" s="315" t="s">
        <v>13</v>
      </c>
      <c r="AB58" s="315">
        <f t="shared" ref="AB58:AF58" si="27">($Q58/I58)-1</f>
        <v>0.17205882352941182</v>
      </c>
      <c r="AC58" s="315">
        <f t="shared" si="27"/>
        <v>22.91</v>
      </c>
      <c r="AD58" s="315" t="s">
        <v>13</v>
      </c>
      <c r="AE58" s="315" t="s">
        <v>13</v>
      </c>
      <c r="AF58" s="315">
        <f t="shared" si="27"/>
        <v>1.760969976905312</v>
      </c>
      <c r="AG58" s="315" t="s">
        <v>13</v>
      </c>
      <c r="AH58" s="315" t="s">
        <v>13</v>
      </c>
      <c r="AI58" s="588" t="s">
        <v>13</v>
      </c>
      <c r="AJ58" s="620" t="s">
        <v>13</v>
      </c>
    </row>
    <row r="59" spans="1:36" x14ac:dyDescent="0.2">
      <c r="A59" s="297" t="s">
        <v>234</v>
      </c>
      <c r="B59" s="283" t="s">
        <v>13</v>
      </c>
      <c r="C59" s="283" t="s">
        <v>13</v>
      </c>
      <c r="D59" s="283" t="s">
        <v>13</v>
      </c>
      <c r="E59" s="283" t="s">
        <v>13</v>
      </c>
      <c r="F59" s="283" t="s">
        <v>13</v>
      </c>
      <c r="G59" s="283" t="s">
        <v>13</v>
      </c>
      <c r="H59" s="283" t="s">
        <v>13</v>
      </c>
      <c r="I59" s="283" t="s">
        <v>13</v>
      </c>
      <c r="J59" s="283">
        <v>9</v>
      </c>
      <c r="K59" s="285" t="s">
        <v>13</v>
      </c>
      <c r="L59" s="285">
        <v>6</v>
      </c>
      <c r="M59" s="285">
        <v>21.14</v>
      </c>
      <c r="N59" s="285" t="s">
        <v>13</v>
      </c>
      <c r="O59" s="285">
        <v>46.108000000000004</v>
      </c>
      <c r="P59" s="285">
        <v>33.319000000000003</v>
      </c>
      <c r="Q59" s="357" t="s">
        <v>13</v>
      </c>
      <c r="R59" s="614">
        <v>23.931999999999999</v>
      </c>
      <c r="S59" s="324"/>
      <c r="T59" s="297" t="s">
        <v>234</v>
      </c>
      <c r="U59" s="315" t="s">
        <v>13</v>
      </c>
      <c r="V59" s="315" t="s">
        <v>13</v>
      </c>
      <c r="W59" s="315" t="s">
        <v>13</v>
      </c>
      <c r="X59" s="315" t="s">
        <v>13</v>
      </c>
      <c r="Y59" s="315" t="s">
        <v>13</v>
      </c>
      <c r="Z59" s="315" t="s">
        <v>13</v>
      </c>
      <c r="AA59" s="315" t="s">
        <v>13</v>
      </c>
      <c r="AB59" s="315" t="s">
        <v>13</v>
      </c>
      <c r="AC59" s="315">
        <f>($R59/J59)-1</f>
        <v>1.6591111111111108</v>
      </c>
      <c r="AD59" s="315" t="s">
        <v>13</v>
      </c>
      <c r="AE59" s="315">
        <f>($R59/L59)-1</f>
        <v>2.9886666666666666</v>
      </c>
      <c r="AF59" s="315">
        <f>($R59/M59)-1</f>
        <v>0.13207190160832538</v>
      </c>
      <c r="AG59" s="315" t="s">
        <v>13</v>
      </c>
      <c r="AH59" s="315">
        <f>($R59/O59)-1</f>
        <v>-0.48095775136635732</v>
      </c>
      <c r="AI59" s="315">
        <f>($R59/P59)-1</f>
        <v>-0.28173114439208868</v>
      </c>
      <c r="AJ59" s="620" t="s">
        <v>13</v>
      </c>
    </row>
    <row r="60" spans="1:36" x14ac:dyDescent="0.2">
      <c r="A60" s="297" t="s">
        <v>235</v>
      </c>
      <c r="B60" s="283" t="s">
        <v>13</v>
      </c>
      <c r="C60" s="283" t="s">
        <v>13</v>
      </c>
      <c r="D60" s="283" t="s">
        <v>13</v>
      </c>
      <c r="E60" s="283" t="s">
        <v>13</v>
      </c>
      <c r="F60" s="283" t="s">
        <v>13</v>
      </c>
      <c r="G60" s="283" t="s">
        <v>13</v>
      </c>
      <c r="H60" s="283" t="s">
        <v>13</v>
      </c>
      <c r="I60" s="283" t="s">
        <v>13</v>
      </c>
      <c r="J60" s="283" t="s">
        <v>13</v>
      </c>
      <c r="K60" s="285">
        <v>20</v>
      </c>
      <c r="L60" s="285">
        <v>6</v>
      </c>
      <c r="M60" s="285">
        <v>5.28</v>
      </c>
      <c r="N60" s="285">
        <v>8.11</v>
      </c>
      <c r="O60" s="285" t="s">
        <v>13</v>
      </c>
      <c r="P60" s="285" t="s">
        <v>13</v>
      </c>
      <c r="Q60" s="357">
        <v>31.88</v>
      </c>
      <c r="R60" s="614" t="s">
        <v>13</v>
      </c>
      <c r="S60" s="324"/>
      <c r="T60" s="297" t="s">
        <v>235</v>
      </c>
      <c r="U60" s="315" t="s">
        <v>13</v>
      </c>
      <c r="V60" s="315" t="s">
        <v>13</v>
      </c>
      <c r="W60" s="315" t="s">
        <v>13</v>
      </c>
      <c r="X60" s="315" t="s">
        <v>13</v>
      </c>
      <c r="Y60" s="315" t="s">
        <v>13</v>
      </c>
      <c r="Z60" s="315" t="s">
        <v>13</v>
      </c>
      <c r="AA60" s="315" t="s">
        <v>13</v>
      </c>
      <c r="AB60" s="315" t="s">
        <v>13</v>
      </c>
      <c r="AC60" s="315" t="s">
        <v>13</v>
      </c>
      <c r="AD60" s="315">
        <f>($Q60/K60)-1</f>
        <v>0.59399999999999986</v>
      </c>
      <c r="AE60" s="315">
        <f>($Q60/L60)-1</f>
        <v>4.3133333333333335</v>
      </c>
      <c r="AF60" s="315">
        <f>($Q60/M60)-1</f>
        <v>5.0378787878787872</v>
      </c>
      <c r="AG60" s="315">
        <f>($Q60/N60)-1</f>
        <v>2.9309494451294698</v>
      </c>
      <c r="AH60" s="315" t="s">
        <v>13</v>
      </c>
      <c r="AI60" s="315" t="s">
        <v>13</v>
      </c>
      <c r="AJ60" s="620" t="s">
        <v>13</v>
      </c>
    </row>
    <row r="61" spans="1:36" x14ac:dyDescent="0.2">
      <c r="A61" s="295" t="s">
        <v>236</v>
      </c>
      <c r="B61" s="283" t="s">
        <v>13</v>
      </c>
      <c r="C61" s="283" t="s">
        <v>13</v>
      </c>
      <c r="D61" s="283" t="s">
        <v>13</v>
      </c>
      <c r="E61" s="283" t="s">
        <v>13</v>
      </c>
      <c r="F61" s="283" t="s">
        <v>13</v>
      </c>
      <c r="G61" s="283" t="s">
        <v>13</v>
      </c>
      <c r="H61" s="283" t="s">
        <v>13</v>
      </c>
      <c r="I61" s="283">
        <v>51</v>
      </c>
      <c r="J61" s="283">
        <v>16</v>
      </c>
      <c r="K61" s="283" t="s">
        <v>13</v>
      </c>
      <c r="L61" s="283">
        <v>14</v>
      </c>
      <c r="M61" s="283" t="s">
        <v>13</v>
      </c>
      <c r="N61" s="283" t="s">
        <v>13</v>
      </c>
      <c r="O61" s="283" t="s">
        <v>13</v>
      </c>
      <c r="P61" s="283" t="s">
        <v>13</v>
      </c>
      <c r="Q61" s="587" t="s">
        <v>13</v>
      </c>
      <c r="R61" s="614">
        <v>50</v>
      </c>
      <c r="S61" s="326"/>
      <c r="T61" s="295" t="s">
        <v>236</v>
      </c>
      <c r="U61" s="315" t="s">
        <v>13</v>
      </c>
      <c r="V61" s="315" t="s">
        <v>13</v>
      </c>
      <c r="W61" s="315" t="s">
        <v>13</v>
      </c>
      <c r="X61" s="315" t="s">
        <v>13</v>
      </c>
      <c r="Y61" s="315" t="s">
        <v>13</v>
      </c>
      <c r="Z61" s="315" t="s">
        <v>13</v>
      </c>
      <c r="AA61" s="315" t="s">
        <v>13</v>
      </c>
      <c r="AB61" s="315">
        <f>($R61/I61)-1</f>
        <v>-1.9607843137254943E-2</v>
      </c>
      <c r="AC61" s="315">
        <f>($R61/J61)-1</f>
        <v>2.125</v>
      </c>
      <c r="AD61" s="315" t="s">
        <v>13</v>
      </c>
      <c r="AE61" s="315">
        <f>($R61/L61)-1</f>
        <v>2.5714285714285716</v>
      </c>
      <c r="AF61" s="315" t="s">
        <v>13</v>
      </c>
      <c r="AG61" s="315" t="s">
        <v>13</v>
      </c>
      <c r="AH61" s="315" t="s">
        <v>13</v>
      </c>
      <c r="AI61" s="315" t="s">
        <v>13</v>
      </c>
      <c r="AJ61" s="620" t="s">
        <v>13</v>
      </c>
    </row>
    <row r="62" spans="1:36" x14ac:dyDescent="0.2">
      <c r="A62" s="295" t="s">
        <v>237</v>
      </c>
      <c r="B62" s="283" t="s">
        <v>13</v>
      </c>
      <c r="C62" s="283" t="s">
        <v>13</v>
      </c>
      <c r="D62" s="283" t="s">
        <v>13</v>
      </c>
      <c r="E62" s="283" t="s">
        <v>13</v>
      </c>
      <c r="F62" s="283" t="s">
        <v>13</v>
      </c>
      <c r="G62" s="283" t="s">
        <v>13</v>
      </c>
      <c r="H62" s="283" t="s">
        <v>13</v>
      </c>
      <c r="I62" s="283">
        <v>10</v>
      </c>
      <c r="J62" s="283" t="s">
        <v>13</v>
      </c>
      <c r="K62" s="283" t="s">
        <v>13</v>
      </c>
      <c r="L62" s="283" t="s">
        <v>13</v>
      </c>
      <c r="M62" s="283">
        <v>59.38</v>
      </c>
      <c r="N62" s="283" t="s">
        <v>13</v>
      </c>
      <c r="O62" s="283">
        <v>12.036</v>
      </c>
      <c r="P62" s="283" t="s">
        <v>13</v>
      </c>
      <c r="Q62" s="587" t="s">
        <v>13</v>
      </c>
      <c r="R62" s="621" t="s">
        <v>480</v>
      </c>
      <c r="S62" s="326"/>
      <c r="T62" s="295" t="s">
        <v>237</v>
      </c>
      <c r="U62" s="315" t="s">
        <v>13</v>
      </c>
      <c r="V62" s="315" t="s">
        <v>13</v>
      </c>
      <c r="W62" s="315" t="s">
        <v>13</v>
      </c>
      <c r="X62" s="315" t="s">
        <v>13</v>
      </c>
      <c r="Y62" s="315" t="s">
        <v>13</v>
      </c>
      <c r="Z62" s="315" t="s">
        <v>13</v>
      </c>
      <c r="AA62" s="315" t="s">
        <v>13</v>
      </c>
      <c r="AB62" s="315">
        <f>($O62/I62)-1</f>
        <v>0.2036</v>
      </c>
      <c r="AC62" s="315" t="s">
        <v>13</v>
      </c>
      <c r="AD62" s="315" t="s">
        <v>13</v>
      </c>
      <c r="AE62" s="315" t="s">
        <v>13</v>
      </c>
      <c r="AF62" s="315">
        <f t="shared" ref="AF62" si="28">($O62/M62)-1</f>
        <v>-0.79730549006399465</v>
      </c>
      <c r="AG62" s="315" t="s">
        <v>13</v>
      </c>
      <c r="AH62" s="315" t="s">
        <v>13</v>
      </c>
      <c r="AI62" s="315" t="s">
        <v>13</v>
      </c>
      <c r="AJ62" s="620" t="s">
        <v>13</v>
      </c>
    </row>
    <row r="63" spans="1:36" ht="3.75" customHeight="1" x14ac:dyDescent="0.2">
      <c r="A63" s="258"/>
      <c r="B63" s="316"/>
      <c r="C63" s="316"/>
      <c r="D63" s="316"/>
      <c r="E63" s="317"/>
      <c r="F63" s="317"/>
      <c r="G63" s="317"/>
      <c r="H63" s="317"/>
      <c r="I63" s="316"/>
      <c r="J63" s="327"/>
      <c r="K63" s="328"/>
      <c r="L63" s="328"/>
      <c r="M63" s="328"/>
      <c r="N63" s="328"/>
      <c r="O63" s="329"/>
      <c r="P63" s="329"/>
      <c r="Q63" s="330"/>
      <c r="R63" s="330"/>
      <c r="S63" s="326"/>
      <c r="T63" s="258"/>
      <c r="U63" s="331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20"/>
      <c r="AH63" s="320"/>
      <c r="AI63" s="320"/>
      <c r="AJ63" s="320"/>
    </row>
    <row r="64" spans="1:36" x14ac:dyDescent="0.2">
      <c r="A64" s="478" t="s">
        <v>138</v>
      </c>
      <c r="B64" s="485">
        <v>730</v>
      </c>
      <c r="C64" s="485">
        <f>SUM(C54:C62)</f>
        <v>960</v>
      </c>
      <c r="D64" s="485">
        <f t="shared" ref="D64:R64" si="29">SUM(D54:D62)</f>
        <v>1230</v>
      </c>
      <c r="E64" s="485">
        <f t="shared" si="29"/>
        <v>1960</v>
      </c>
      <c r="F64" s="485">
        <f t="shared" si="29"/>
        <v>1095.4000000000001</v>
      </c>
      <c r="G64" s="485" t="s">
        <v>13</v>
      </c>
      <c r="H64" s="485">
        <f t="shared" si="29"/>
        <v>854.09999999999991</v>
      </c>
      <c r="I64" s="485">
        <f t="shared" si="29"/>
        <v>1512</v>
      </c>
      <c r="J64" s="485">
        <f t="shared" si="29"/>
        <v>1570</v>
      </c>
      <c r="K64" s="485">
        <f t="shared" si="29"/>
        <v>1176</v>
      </c>
      <c r="L64" s="485">
        <f t="shared" si="29"/>
        <v>930</v>
      </c>
      <c r="M64" s="485">
        <f t="shared" si="29"/>
        <v>1630.3200000000002</v>
      </c>
      <c r="N64" s="485">
        <f t="shared" si="29"/>
        <v>2058.21</v>
      </c>
      <c r="O64" s="485">
        <f t="shared" si="29"/>
        <v>358.33000000000004</v>
      </c>
      <c r="P64" s="485">
        <f t="shared" si="29"/>
        <v>228.65800000000002</v>
      </c>
      <c r="Q64" s="485">
        <f t="shared" si="29"/>
        <v>238.89499999999998</v>
      </c>
      <c r="R64" s="485">
        <f t="shared" si="29"/>
        <v>169.86500000000001</v>
      </c>
      <c r="S64" s="314"/>
      <c r="T64" s="478" t="s">
        <v>138</v>
      </c>
      <c r="U64" s="522">
        <f>($Q64/B64)-1</f>
        <v>-0.67274657534246574</v>
      </c>
      <c r="V64" s="522">
        <f t="shared" ref="V64:AJ64" si="30">($R64/C64)-1</f>
        <v>-0.82305729166666663</v>
      </c>
      <c r="W64" s="522">
        <f t="shared" si="30"/>
        <v>-0.86189837398373981</v>
      </c>
      <c r="X64" s="522">
        <f t="shared" si="30"/>
        <v>-0.91333418367346941</v>
      </c>
      <c r="Y64" s="522">
        <f t="shared" si="30"/>
        <v>-0.84492879313492786</v>
      </c>
      <c r="Z64" s="522" t="s">
        <v>13</v>
      </c>
      <c r="AA64" s="522">
        <f t="shared" si="30"/>
        <v>-0.80111813604964288</v>
      </c>
      <c r="AB64" s="522">
        <f t="shared" si="30"/>
        <v>-0.88765542328042324</v>
      </c>
      <c r="AC64" s="522">
        <f t="shared" si="30"/>
        <v>-0.89180573248407646</v>
      </c>
      <c r="AD64" s="522">
        <f t="shared" si="30"/>
        <v>-0.85555697278911569</v>
      </c>
      <c r="AE64" s="522">
        <f t="shared" si="30"/>
        <v>-0.81734946236559136</v>
      </c>
      <c r="AF64" s="522">
        <f t="shared" si="30"/>
        <v>-0.89580879827273174</v>
      </c>
      <c r="AG64" s="522">
        <f t="shared" si="30"/>
        <v>-0.91746954878268006</v>
      </c>
      <c r="AH64" s="522">
        <f t="shared" si="30"/>
        <v>-0.52595372980213773</v>
      </c>
      <c r="AI64" s="522">
        <f t="shared" si="30"/>
        <v>-0.25712199004627001</v>
      </c>
      <c r="AJ64" s="522">
        <f t="shared" si="30"/>
        <v>-0.28895539881537902</v>
      </c>
    </row>
    <row r="65" spans="1:36" ht="6" customHeight="1" x14ac:dyDescent="0.2">
      <c r="A65" s="258"/>
      <c r="B65" s="316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7"/>
      <c r="P65" s="317"/>
      <c r="Q65" s="318"/>
      <c r="R65" s="318"/>
      <c r="S65" s="319"/>
      <c r="T65" s="258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20"/>
      <c r="AH65" s="320"/>
      <c r="AI65" s="321"/>
      <c r="AJ65" s="321"/>
    </row>
    <row r="66" spans="1:36" ht="15" x14ac:dyDescent="0.25">
      <c r="A66" s="574" t="s">
        <v>42</v>
      </c>
      <c r="B66" s="283">
        <v>330</v>
      </c>
      <c r="C66" s="283">
        <v>270</v>
      </c>
      <c r="D66" s="283">
        <v>118.2</v>
      </c>
      <c r="E66" s="283">
        <v>89.5</v>
      </c>
      <c r="F66" s="284">
        <v>173.12233397153</v>
      </c>
      <c r="G66" s="284" t="s">
        <v>13</v>
      </c>
      <c r="H66" s="284">
        <v>337.5</v>
      </c>
      <c r="I66" s="285">
        <v>60</v>
      </c>
      <c r="J66" s="285">
        <v>284</v>
      </c>
      <c r="K66" s="285">
        <v>168.87433934546601</v>
      </c>
      <c r="L66" s="285">
        <v>120</v>
      </c>
      <c r="M66" s="285">
        <v>297.20999999999998</v>
      </c>
      <c r="N66" s="285">
        <v>133.83261724201301</v>
      </c>
      <c r="O66" s="285">
        <v>364.6454635145605</v>
      </c>
      <c r="P66" s="285">
        <v>256.71203899383545</v>
      </c>
      <c r="Q66" s="357">
        <v>1097.1511545181274</v>
      </c>
      <c r="R66" s="614">
        <v>153.72556304931641</v>
      </c>
      <c r="S66" s="314"/>
      <c r="T66" s="574" t="s">
        <v>42</v>
      </c>
      <c r="U66" s="315">
        <f>($R66/B66)-1</f>
        <v>-0.53416496045661699</v>
      </c>
      <c r="V66" s="315">
        <f t="shared" ref="V66:AJ66" si="31">($R66/C66)-1</f>
        <v>-0.43064606278030959</v>
      </c>
      <c r="W66" s="315">
        <f t="shared" si="31"/>
        <v>0.30055467892822674</v>
      </c>
      <c r="X66" s="315">
        <f t="shared" si="31"/>
        <v>0.71760405641694303</v>
      </c>
      <c r="Y66" s="315">
        <f t="shared" si="31"/>
        <v>-0.11204083538640019</v>
      </c>
      <c r="Z66" s="315" t="s">
        <v>13</v>
      </c>
      <c r="AA66" s="315">
        <f t="shared" si="31"/>
        <v>-0.54451685022424767</v>
      </c>
      <c r="AB66" s="315">
        <f t="shared" si="31"/>
        <v>1.5620927174886066</v>
      </c>
      <c r="AC66" s="315">
        <f t="shared" si="31"/>
        <v>-0.45871280616437882</v>
      </c>
      <c r="AD66" s="315">
        <f t="shared" si="31"/>
        <v>-8.9704429665656726E-2</v>
      </c>
      <c r="AE66" s="315">
        <f t="shared" si="31"/>
        <v>0.28104635874430328</v>
      </c>
      <c r="AF66" s="315">
        <f t="shared" si="31"/>
        <v>-0.48277122893134006</v>
      </c>
      <c r="AG66" s="315">
        <f t="shared" si="31"/>
        <v>0.14864049001844193</v>
      </c>
      <c r="AH66" s="315">
        <f t="shared" si="31"/>
        <v>-0.5784245837925307</v>
      </c>
      <c r="AI66" s="315">
        <f t="shared" si="31"/>
        <v>-0.40117509232588855</v>
      </c>
      <c r="AJ66" s="620">
        <f t="shared" si="31"/>
        <v>-0.85988661414950318</v>
      </c>
    </row>
    <row r="67" spans="1:36" ht="6" customHeight="1" x14ac:dyDescent="0.2">
      <c r="A67" s="258"/>
      <c r="B67" s="316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7"/>
      <c r="P67" s="317"/>
      <c r="Q67" s="318"/>
      <c r="R67" s="318"/>
      <c r="S67" s="319"/>
      <c r="T67" s="258"/>
      <c r="U67" s="331"/>
      <c r="V67" s="331"/>
      <c r="W67" s="331"/>
      <c r="X67" s="331"/>
      <c r="Y67" s="331"/>
      <c r="Z67" s="331"/>
      <c r="AA67" s="331"/>
      <c r="AB67" s="331"/>
      <c r="AC67" s="331"/>
      <c r="AD67" s="331"/>
      <c r="AE67" s="331"/>
      <c r="AF67" s="331"/>
      <c r="AG67" s="320"/>
      <c r="AH67" s="320"/>
      <c r="AI67" s="321"/>
      <c r="AJ67" s="321"/>
    </row>
    <row r="68" spans="1:36" ht="15" x14ac:dyDescent="0.25">
      <c r="A68" s="574" t="s">
        <v>43</v>
      </c>
      <c r="B68" s="283">
        <v>10600</v>
      </c>
      <c r="C68" s="283">
        <v>9350</v>
      </c>
      <c r="D68" s="283">
        <v>10859.2</v>
      </c>
      <c r="E68" s="283">
        <v>12843.7</v>
      </c>
      <c r="F68" s="284">
        <v>14433.015403618301</v>
      </c>
      <c r="G68" s="284" t="s">
        <v>13</v>
      </c>
      <c r="H68" s="284">
        <v>11609</v>
      </c>
      <c r="I68" s="285">
        <v>11700</v>
      </c>
      <c r="J68" s="285">
        <v>12629</v>
      </c>
      <c r="K68" s="285">
        <v>17000</v>
      </c>
      <c r="L68" s="285">
        <v>14330</v>
      </c>
      <c r="M68" s="285">
        <v>16585.329999999998</v>
      </c>
      <c r="N68" s="285">
        <v>14758.261752521999</v>
      </c>
      <c r="O68" s="285">
        <v>18229.984869230273</v>
      </c>
      <c r="P68" s="285">
        <v>14313.768809806556</v>
      </c>
      <c r="Q68" s="357">
        <v>13950.840181984007</v>
      </c>
      <c r="R68" s="614">
        <v>15220.19859457016</v>
      </c>
      <c r="S68" s="314"/>
      <c r="T68" s="574" t="s">
        <v>43</v>
      </c>
      <c r="U68" s="315">
        <f>($R68/B68)-1</f>
        <v>0.43586779194058112</v>
      </c>
      <c r="V68" s="315">
        <f t="shared" ref="V68:AJ68" si="32">($R68/C68)-1</f>
        <v>0.62782872669199574</v>
      </c>
      <c r="W68" s="315">
        <f t="shared" si="32"/>
        <v>0.40159483153180342</v>
      </c>
      <c r="X68" s="315">
        <f t="shared" si="32"/>
        <v>0.18503224106528182</v>
      </c>
      <c r="Y68" s="315">
        <f t="shared" si="32"/>
        <v>5.454045249300532E-2</v>
      </c>
      <c r="Z68" s="315" t="s">
        <v>13</v>
      </c>
      <c r="AA68" s="315">
        <f t="shared" si="32"/>
        <v>0.31106887712724274</v>
      </c>
      <c r="AB68" s="315">
        <f t="shared" si="32"/>
        <v>0.30087167474958632</v>
      </c>
      <c r="AC68" s="315">
        <f t="shared" si="32"/>
        <v>0.20517844600286317</v>
      </c>
      <c r="AD68" s="315">
        <f t="shared" si="32"/>
        <v>-0.10469420031940235</v>
      </c>
      <c r="AE68" s="315">
        <f t="shared" si="32"/>
        <v>6.2121325510827718E-2</v>
      </c>
      <c r="AF68" s="315">
        <f t="shared" si="32"/>
        <v>-8.2309571496608003E-2</v>
      </c>
      <c r="AG68" s="315">
        <f t="shared" si="32"/>
        <v>3.1300220161037728E-2</v>
      </c>
      <c r="AH68" s="315">
        <f t="shared" si="32"/>
        <v>-0.16510086520917644</v>
      </c>
      <c r="AI68" s="315">
        <f t="shared" si="32"/>
        <v>6.3325724818371842E-2</v>
      </c>
      <c r="AJ68" s="620">
        <f t="shared" si="32"/>
        <v>9.0987954562435025E-2</v>
      </c>
    </row>
    <row r="69" spans="1:36" ht="6" customHeight="1" x14ac:dyDescent="0.2">
      <c r="A69" s="258"/>
      <c r="B69" s="316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7"/>
      <c r="P69" s="317"/>
      <c r="Q69" s="318"/>
      <c r="R69" s="318"/>
      <c r="S69" s="319"/>
      <c r="T69" s="258"/>
      <c r="U69" s="332"/>
      <c r="V69" s="332"/>
      <c r="W69" s="332"/>
      <c r="X69" s="332"/>
      <c r="Y69" s="332"/>
      <c r="Z69" s="332"/>
      <c r="AA69" s="332"/>
      <c r="AB69" s="332"/>
      <c r="AC69" s="332"/>
      <c r="AD69" s="332"/>
      <c r="AE69" s="332"/>
      <c r="AF69" s="332"/>
      <c r="AG69" s="320"/>
      <c r="AH69" s="320"/>
      <c r="AI69" s="321"/>
      <c r="AJ69" s="321"/>
    </row>
    <row r="70" spans="1:36" ht="15" x14ac:dyDescent="0.25">
      <c r="A70" s="574" t="s">
        <v>44</v>
      </c>
      <c r="B70" s="311" t="s">
        <v>13</v>
      </c>
      <c r="C70" s="311" t="s">
        <v>13</v>
      </c>
      <c r="D70" s="311" t="s">
        <v>13</v>
      </c>
      <c r="E70" s="311" t="s">
        <v>13</v>
      </c>
      <c r="F70" s="311" t="s">
        <v>13</v>
      </c>
      <c r="G70" s="311" t="s">
        <v>13</v>
      </c>
      <c r="H70" s="311" t="s">
        <v>13</v>
      </c>
      <c r="I70" s="311" t="s">
        <v>13</v>
      </c>
      <c r="J70" s="311" t="s">
        <v>13</v>
      </c>
      <c r="K70" s="283">
        <v>14</v>
      </c>
      <c r="L70" s="283">
        <v>180</v>
      </c>
      <c r="M70" s="283">
        <v>244.2</v>
      </c>
      <c r="N70" s="285">
        <v>351.03783316128101</v>
      </c>
      <c r="O70" s="285">
        <v>224.56421073499354</v>
      </c>
      <c r="P70" s="285">
        <v>689.08698654174805</v>
      </c>
      <c r="Q70" s="357">
        <v>117.51578903198242</v>
      </c>
      <c r="R70" s="614">
        <v>2928.1122741699219</v>
      </c>
      <c r="S70" s="333"/>
      <c r="T70" s="574" t="s">
        <v>44</v>
      </c>
      <c r="U70" s="315" t="s">
        <v>13</v>
      </c>
      <c r="V70" s="315" t="s">
        <v>13</v>
      </c>
      <c r="W70" s="315" t="s">
        <v>13</v>
      </c>
      <c r="X70" s="315" t="s">
        <v>13</v>
      </c>
      <c r="Y70" s="315" t="s">
        <v>13</v>
      </c>
      <c r="Z70" s="315" t="s">
        <v>13</v>
      </c>
      <c r="AA70" s="315" t="s">
        <v>13</v>
      </c>
      <c r="AB70" s="315" t="s">
        <v>13</v>
      </c>
      <c r="AC70" s="315" t="s">
        <v>13</v>
      </c>
      <c r="AD70" s="315">
        <f>($R70/K70)-1</f>
        <v>208.15087672642298</v>
      </c>
      <c r="AE70" s="315">
        <f t="shared" ref="AE70:AJ70" si="33">($R70/L70)-1</f>
        <v>15.267290412055122</v>
      </c>
      <c r="AF70" s="315">
        <f t="shared" si="33"/>
        <v>10.990631753357585</v>
      </c>
      <c r="AG70" s="315">
        <f t="shared" si="33"/>
        <v>7.3413011292849113</v>
      </c>
      <c r="AH70" s="315">
        <f t="shared" si="33"/>
        <v>12.039086970208999</v>
      </c>
      <c r="AI70" s="315">
        <f t="shared" si="33"/>
        <v>3.2492636363152734</v>
      </c>
      <c r="AJ70" s="620">
        <f t="shared" si="33"/>
        <v>23.916756278367188</v>
      </c>
    </row>
    <row r="71" spans="1:36" ht="6" customHeight="1" x14ac:dyDescent="0.2">
      <c r="A71" s="258"/>
      <c r="B71" s="316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7"/>
      <c r="P71" s="317"/>
      <c r="Q71" s="318"/>
      <c r="R71" s="318"/>
      <c r="S71" s="319"/>
      <c r="T71" s="258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2"/>
      <c r="AG71" s="320"/>
      <c r="AH71" s="320"/>
      <c r="AI71" s="321"/>
      <c r="AJ71" s="321"/>
    </row>
    <row r="72" spans="1:36" ht="15" x14ac:dyDescent="0.25">
      <c r="A72" s="574" t="s">
        <v>238</v>
      </c>
      <c r="B72" s="283">
        <v>510</v>
      </c>
      <c r="C72" s="283">
        <v>410</v>
      </c>
      <c r="D72" s="283">
        <v>294.8</v>
      </c>
      <c r="E72" s="283">
        <v>301.39999999999998</v>
      </c>
      <c r="F72" s="285">
        <v>282.47497607762602</v>
      </c>
      <c r="G72" s="285" t="s">
        <v>13</v>
      </c>
      <c r="H72" s="285">
        <v>127.3</v>
      </c>
      <c r="I72" s="312" t="s">
        <v>13</v>
      </c>
      <c r="J72" s="312" t="s">
        <v>13</v>
      </c>
      <c r="K72" s="312" t="s">
        <v>13</v>
      </c>
      <c r="L72" s="312" t="s">
        <v>13</v>
      </c>
      <c r="M72" s="312" t="s">
        <v>13</v>
      </c>
      <c r="N72" s="312" t="s">
        <v>13</v>
      </c>
      <c r="O72" s="313" t="s">
        <v>13</v>
      </c>
      <c r="P72" s="313" t="s">
        <v>13</v>
      </c>
      <c r="Q72" s="586" t="s">
        <v>13</v>
      </c>
      <c r="R72" s="617" t="s">
        <v>13</v>
      </c>
      <c r="S72" s="89"/>
      <c r="T72" s="574" t="s">
        <v>238</v>
      </c>
      <c r="U72" s="315" t="s">
        <v>13</v>
      </c>
      <c r="V72" s="315" t="s">
        <v>13</v>
      </c>
      <c r="W72" s="315" t="s">
        <v>13</v>
      </c>
      <c r="X72" s="315" t="s">
        <v>13</v>
      </c>
      <c r="Y72" s="315" t="s">
        <v>13</v>
      </c>
      <c r="Z72" s="315" t="s">
        <v>13</v>
      </c>
      <c r="AA72" s="315" t="s">
        <v>13</v>
      </c>
      <c r="AB72" s="315" t="s">
        <v>13</v>
      </c>
      <c r="AC72" s="315" t="s">
        <v>13</v>
      </c>
      <c r="AD72" s="315" t="s">
        <v>13</v>
      </c>
      <c r="AE72" s="315" t="s">
        <v>13</v>
      </c>
      <c r="AF72" s="315" t="s">
        <v>13</v>
      </c>
      <c r="AG72" s="315" t="s">
        <v>13</v>
      </c>
      <c r="AH72" s="289" t="s">
        <v>13</v>
      </c>
      <c r="AI72" s="588" t="s">
        <v>13</v>
      </c>
      <c r="AJ72" s="655" t="s">
        <v>13</v>
      </c>
    </row>
    <row r="73" spans="1:36" ht="6" customHeight="1" x14ac:dyDescent="0.2">
      <c r="A73" s="258"/>
      <c r="B73" s="316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7"/>
      <c r="P73" s="317"/>
      <c r="Q73" s="318"/>
      <c r="R73" s="318"/>
      <c r="S73" s="319"/>
      <c r="T73" s="258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2"/>
      <c r="AG73" s="320"/>
      <c r="AH73" s="320"/>
      <c r="AI73" s="321"/>
      <c r="AJ73" s="321"/>
    </row>
    <row r="74" spans="1:36" ht="15" x14ac:dyDescent="0.25">
      <c r="A74" s="574" t="s">
        <v>45</v>
      </c>
      <c r="B74" s="283" t="s">
        <v>450</v>
      </c>
      <c r="C74" s="283">
        <v>3770</v>
      </c>
      <c r="D74" s="283">
        <v>5060</v>
      </c>
      <c r="E74" s="283">
        <v>3033.7</v>
      </c>
      <c r="F74" s="285">
        <v>3708.3546088939802</v>
      </c>
      <c r="G74" s="285" t="s">
        <v>13</v>
      </c>
      <c r="H74" s="285">
        <v>2820.3999999999996</v>
      </c>
      <c r="I74" s="285">
        <v>2280</v>
      </c>
      <c r="J74" s="285">
        <v>4027.9999999999995</v>
      </c>
      <c r="K74" s="285">
        <v>1816.60271440471</v>
      </c>
      <c r="L74" s="285">
        <v>2090</v>
      </c>
      <c r="M74" s="285">
        <v>2521.87</v>
      </c>
      <c r="N74" s="285">
        <v>2018.1553863573299</v>
      </c>
      <c r="O74" s="285">
        <v>3405.1553864642879</v>
      </c>
      <c r="P74" s="285">
        <v>2270.843096382916</v>
      </c>
      <c r="Q74" s="357">
        <v>353.6658351868391</v>
      </c>
      <c r="R74" s="614">
        <v>663.19458019733429</v>
      </c>
      <c r="S74" s="314"/>
      <c r="T74" s="574" t="s">
        <v>45</v>
      </c>
      <c r="U74" s="315">
        <v>0.75</v>
      </c>
      <c r="V74" s="315">
        <f t="shared" ref="V74:AJ74" si="34">($R74/C74)-1</f>
        <v>-0.82408631825004397</v>
      </c>
      <c r="W74" s="315">
        <f t="shared" si="34"/>
        <v>-0.86893387743135686</v>
      </c>
      <c r="X74" s="315">
        <f t="shared" si="34"/>
        <v>-0.78139084939271042</v>
      </c>
      <c r="Y74" s="315">
        <f t="shared" si="34"/>
        <v>-0.82116203811610866</v>
      </c>
      <c r="Z74" s="315" t="s">
        <v>13</v>
      </c>
      <c r="AA74" s="315">
        <f t="shared" si="34"/>
        <v>-0.76485797043067139</v>
      </c>
      <c r="AB74" s="315">
        <f t="shared" si="34"/>
        <v>-0.70912518412397618</v>
      </c>
      <c r="AC74" s="315">
        <f t="shared" si="34"/>
        <v>-0.83535387780602421</v>
      </c>
      <c r="AD74" s="315">
        <f t="shared" si="34"/>
        <v>-0.63492591146179189</v>
      </c>
      <c r="AE74" s="315">
        <f t="shared" si="34"/>
        <v>-0.68268201904433767</v>
      </c>
      <c r="AF74" s="315">
        <f t="shared" si="34"/>
        <v>-0.73702269339921</v>
      </c>
      <c r="AG74" s="315">
        <f t="shared" si="34"/>
        <v>-0.67138576906391356</v>
      </c>
      <c r="AH74" s="315">
        <f t="shared" si="34"/>
        <v>-0.80523808609922021</v>
      </c>
      <c r="AI74" s="315">
        <f t="shared" si="34"/>
        <v>-0.70795226616330487</v>
      </c>
      <c r="AJ74" s="620">
        <f t="shared" si="34"/>
        <v>0.8752011481317481</v>
      </c>
    </row>
    <row r="75" spans="1:36" ht="6" customHeight="1" x14ac:dyDescent="0.2">
      <c r="A75" s="258"/>
      <c r="B75" s="316"/>
      <c r="C75" s="316"/>
      <c r="D75" s="316"/>
      <c r="E75" s="317"/>
      <c r="F75" s="317"/>
      <c r="G75" s="317"/>
      <c r="H75" s="317"/>
      <c r="I75" s="316"/>
      <c r="J75" s="317"/>
      <c r="K75" s="317"/>
      <c r="L75" s="317"/>
      <c r="M75" s="317"/>
      <c r="N75" s="317"/>
      <c r="O75" s="317"/>
      <c r="P75" s="317"/>
      <c r="Q75" s="318"/>
      <c r="R75" s="318"/>
      <c r="S75" s="334"/>
      <c r="T75" s="258"/>
      <c r="U75" s="332"/>
      <c r="V75" s="332"/>
      <c r="W75" s="332"/>
      <c r="X75" s="332"/>
      <c r="Y75" s="332"/>
      <c r="Z75" s="332"/>
      <c r="AA75" s="332"/>
      <c r="AB75" s="332"/>
      <c r="AC75" s="332"/>
      <c r="AD75" s="332"/>
      <c r="AE75" s="332"/>
      <c r="AF75" s="332"/>
      <c r="AG75" s="320"/>
      <c r="AH75" s="320"/>
      <c r="AI75" s="321"/>
      <c r="AJ75" s="321"/>
    </row>
    <row r="76" spans="1:36" ht="13.5" x14ac:dyDescent="0.2">
      <c r="A76" s="478" t="s">
        <v>48</v>
      </c>
      <c r="B76" s="505">
        <v>363740</v>
      </c>
      <c r="C76" s="505">
        <v>328890</v>
      </c>
      <c r="D76" s="505">
        <v>242123.3</v>
      </c>
      <c r="E76" s="505">
        <v>448780</v>
      </c>
      <c r="F76" s="618">
        <v>448398.86271776201</v>
      </c>
      <c r="G76" s="618" t="s">
        <v>13</v>
      </c>
      <c r="H76" s="618">
        <v>491932</v>
      </c>
      <c r="I76" s="508">
        <v>341300</v>
      </c>
      <c r="J76" s="508">
        <v>237894</v>
      </c>
      <c r="K76" s="619">
        <v>169060.452104486</v>
      </c>
      <c r="L76" s="508">
        <v>136280</v>
      </c>
      <c r="M76" s="508">
        <v>132099.87</v>
      </c>
      <c r="N76" s="508">
        <v>118239.150832296</v>
      </c>
      <c r="O76" s="508">
        <v>121434.32513521632</v>
      </c>
      <c r="P76" s="508">
        <v>121647.37711523194</v>
      </c>
      <c r="Q76" s="509">
        <v>106968.27708788961</v>
      </c>
      <c r="R76" s="509">
        <v>92550.606638394296</v>
      </c>
      <c r="S76" s="335"/>
      <c r="T76" s="478" t="s">
        <v>48</v>
      </c>
      <c r="U76" s="523">
        <f>($R76/B76)-1</f>
        <v>-0.74555834761534534</v>
      </c>
      <c r="V76" s="523">
        <f t="shared" ref="V76:AJ76" si="35">($R76/C76)-1</f>
        <v>-0.71859707914988502</v>
      </c>
      <c r="W76" s="523">
        <f t="shared" si="35"/>
        <v>-0.61775423249891981</v>
      </c>
      <c r="X76" s="523">
        <f t="shared" si="35"/>
        <v>-0.7937728806132307</v>
      </c>
      <c r="Y76" s="523">
        <f t="shared" si="35"/>
        <v>-0.79359758836710315</v>
      </c>
      <c r="Z76" s="523" t="s">
        <v>13</v>
      </c>
      <c r="AA76" s="523">
        <f t="shared" si="35"/>
        <v>-0.81186300822391244</v>
      </c>
      <c r="AB76" s="523">
        <f t="shared" si="35"/>
        <v>-0.72882916308703694</v>
      </c>
      <c r="AC76" s="523">
        <f t="shared" si="35"/>
        <v>-0.61095863435650211</v>
      </c>
      <c r="AD76" s="523">
        <f t="shared" si="35"/>
        <v>-0.452559096546161</v>
      </c>
      <c r="AE76" s="523">
        <f t="shared" si="35"/>
        <v>-0.32087902378636413</v>
      </c>
      <c r="AF76" s="523">
        <f t="shared" si="35"/>
        <v>-0.29938911644353394</v>
      </c>
      <c r="AG76" s="523">
        <f t="shared" si="35"/>
        <v>-0.21725920740362004</v>
      </c>
      <c r="AH76" s="523">
        <f t="shared" si="35"/>
        <v>-0.23785464665497336</v>
      </c>
      <c r="AI76" s="523">
        <f t="shared" si="35"/>
        <v>-0.23918946028137855</v>
      </c>
      <c r="AJ76" s="523">
        <f t="shared" si="35"/>
        <v>-0.13478454399755502</v>
      </c>
    </row>
    <row r="77" spans="1:36" x14ac:dyDescent="0.2">
      <c r="A77" s="251"/>
      <c r="B77" s="336"/>
      <c r="C77" s="336"/>
      <c r="D77" s="33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8"/>
      <c r="R77" s="318"/>
      <c r="S77" s="334"/>
      <c r="T77" s="251"/>
      <c r="U77" s="332"/>
      <c r="V77" s="332"/>
      <c r="W77" s="332"/>
      <c r="X77" s="332"/>
      <c r="Y77" s="332"/>
      <c r="Z77" s="332"/>
      <c r="AA77" s="332"/>
      <c r="AB77" s="332"/>
      <c r="AC77" s="332"/>
      <c r="AD77" s="332"/>
      <c r="AE77" s="332"/>
      <c r="AF77" s="332"/>
      <c r="AG77" s="320"/>
      <c r="AH77" s="320"/>
      <c r="AI77" s="321"/>
      <c r="AJ77" s="321"/>
    </row>
    <row r="78" spans="1:36" x14ac:dyDescent="0.2">
      <c r="A78" s="497" t="s">
        <v>239</v>
      </c>
      <c r="B78" s="498">
        <v>61355</v>
      </c>
      <c r="C78" s="498">
        <v>57999</v>
      </c>
      <c r="D78" s="498">
        <v>51718.1</v>
      </c>
      <c r="E78" s="498">
        <v>51119</v>
      </c>
      <c r="F78" s="498">
        <v>53036</v>
      </c>
      <c r="G78" s="498">
        <v>43447</v>
      </c>
      <c r="H78" s="498">
        <v>48222</v>
      </c>
      <c r="I78" s="498">
        <v>48540.572773256252</v>
      </c>
      <c r="J78" s="498">
        <v>37113.970219339666</v>
      </c>
      <c r="K78" s="500">
        <v>41627.426038561396</v>
      </c>
      <c r="L78" s="500">
        <v>43027</v>
      </c>
      <c r="M78" s="500">
        <v>41855.533380399298</v>
      </c>
      <c r="N78" s="500">
        <v>38842.622357922402</v>
      </c>
      <c r="O78" s="503">
        <v>37963</v>
      </c>
      <c r="P78" s="503">
        <v>34398</v>
      </c>
      <c r="Q78" s="504">
        <v>36074.128217935562</v>
      </c>
      <c r="R78" s="504">
        <v>34755.800300598145</v>
      </c>
      <c r="S78" s="337"/>
      <c r="T78" s="497" t="s">
        <v>239</v>
      </c>
      <c r="U78" s="524">
        <f>($R78/B78)-1</f>
        <v>-0.43352945480240979</v>
      </c>
      <c r="V78" s="524">
        <f t="shared" ref="V78:AJ78" si="36">($R78/C78)-1</f>
        <v>-0.40075173191609947</v>
      </c>
      <c r="W78" s="524">
        <f t="shared" si="36"/>
        <v>-0.32797607992949962</v>
      </c>
      <c r="X78" s="524">
        <f t="shared" si="36"/>
        <v>-0.32010015257344349</v>
      </c>
      <c r="Y78" s="524">
        <f t="shared" si="36"/>
        <v>-0.34467530921264533</v>
      </c>
      <c r="Z78" s="524">
        <f t="shared" si="36"/>
        <v>-0.20004142286928572</v>
      </c>
      <c r="AA78" s="524">
        <f t="shared" si="36"/>
        <v>-0.27925427604416775</v>
      </c>
      <c r="AB78" s="524">
        <f t="shared" si="36"/>
        <v>-0.28398454499187364</v>
      </c>
      <c r="AC78" s="524">
        <f t="shared" si="36"/>
        <v>-6.3538605673415849E-2</v>
      </c>
      <c r="AD78" s="524">
        <f t="shared" si="36"/>
        <v>-0.16507448074252173</v>
      </c>
      <c r="AE78" s="524">
        <f t="shared" si="36"/>
        <v>-0.19223277707955133</v>
      </c>
      <c r="AF78" s="524">
        <f t="shared" si="36"/>
        <v>-0.16962471879825369</v>
      </c>
      <c r="AG78" s="524">
        <f t="shared" si="36"/>
        <v>-0.10521488533048806</v>
      </c>
      <c r="AH78" s="524">
        <f t="shared" si="36"/>
        <v>-8.4482251123511154E-2</v>
      </c>
      <c r="AI78" s="524">
        <f t="shared" si="36"/>
        <v>1.0401776283450959E-2</v>
      </c>
      <c r="AJ78" s="524">
        <f t="shared" si="36"/>
        <v>-3.6544969551945083E-2</v>
      </c>
    </row>
    <row r="79" spans="1:36" x14ac:dyDescent="0.2">
      <c r="A79" s="338"/>
      <c r="B79" s="262"/>
      <c r="C79" s="262"/>
      <c r="D79" s="339"/>
      <c r="E79" s="262"/>
      <c r="F79" s="262"/>
      <c r="G79" s="262"/>
      <c r="H79" s="262"/>
      <c r="R79" s="340"/>
      <c r="S79" s="340"/>
      <c r="T79" s="187"/>
      <c r="U79" s="264"/>
      <c r="V79" s="264"/>
      <c r="W79" s="264"/>
      <c r="X79" s="338"/>
      <c r="Y79" s="68"/>
      <c r="Z79" s="68"/>
      <c r="AA79" s="68"/>
      <c r="AB79" s="68"/>
      <c r="AC79" s="68"/>
      <c r="AD79" s="68"/>
      <c r="AE79" s="68"/>
      <c r="AF79" s="68"/>
      <c r="AG79" s="68"/>
    </row>
    <row r="80" spans="1:36" x14ac:dyDescent="0.2">
      <c r="A80" s="350" t="s">
        <v>493</v>
      </c>
      <c r="B80" s="187"/>
      <c r="C80" s="187"/>
      <c r="D80" s="187"/>
      <c r="E80" s="300"/>
      <c r="F80" s="300"/>
      <c r="G80" s="300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300"/>
      <c r="T80" s="187"/>
      <c r="U80" s="264"/>
      <c r="V80" s="264"/>
      <c r="W80" s="264"/>
      <c r="X80" s="187"/>
      <c r="Y80" s="68"/>
      <c r="Z80" s="68"/>
      <c r="AA80" s="68"/>
      <c r="AB80" s="68"/>
      <c r="AC80" s="68"/>
      <c r="AD80" s="68"/>
      <c r="AE80" s="68"/>
      <c r="AF80" s="68"/>
      <c r="AG80" s="68"/>
    </row>
    <row r="81" spans="1:36" x14ac:dyDescent="0.2">
      <c r="A81" s="382"/>
      <c r="B81" s="187"/>
      <c r="C81" s="187"/>
      <c r="D81" s="187"/>
      <c r="E81" s="300"/>
      <c r="F81" s="300"/>
      <c r="G81" s="300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300"/>
      <c r="T81" s="187"/>
      <c r="U81" s="264"/>
      <c r="V81" s="264"/>
      <c r="W81" s="264"/>
      <c r="X81" s="187"/>
      <c r="Y81" s="68"/>
      <c r="Z81" s="68"/>
      <c r="AA81" s="68"/>
      <c r="AB81" s="68"/>
      <c r="AC81" s="68"/>
      <c r="AD81" s="68"/>
      <c r="AE81" s="68"/>
      <c r="AF81" s="68"/>
      <c r="AG81" s="68"/>
    </row>
    <row r="82" spans="1:36" ht="15" x14ac:dyDescent="0.2">
      <c r="A82" s="186" t="s">
        <v>481</v>
      </c>
      <c r="B82" s="187"/>
      <c r="C82" s="187"/>
      <c r="D82" s="187"/>
      <c r="E82" s="187"/>
      <c r="F82" s="262"/>
      <c r="G82" s="262"/>
      <c r="H82" s="262"/>
      <c r="I82" s="262"/>
      <c r="J82" s="68"/>
      <c r="K82" s="68"/>
      <c r="L82" s="68"/>
      <c r="M82" s="68"/>
      <c r="N82" s="68"/>
      <c r="O82" s="68"/>
      <c r="P82" s="263"/>
      <c r="Q82" s="263"/>
      <c r="R82" s="68"/>
      <c r="S82" s="68"/>
      <c r="T82" s="186" t="s">
        <v>378</v>
      </c>
      <c r="U82" s="264"/>
      <c r="V82" s="264"/>
      <c r="W82" s="264"/>
      <c r="X82" s="187"/>
      <c r="Y82" s="68"/>
      <c r="Z82" s="68"/>
      <c r="AA82" s="68"/>
      <c r="AB82" s="68"/>
      <c r="AC82" s="68"/>
      <c r="AD82" s="68"/>
      <c r="AE82" s="68"/>
      <c r="AF82" s="263"/>
      <c r="AG82" s="263"/>
    </row>
    <row r="83" spans="1:36" x14ac:dyDescent="0.2">
      <c r="A83" s="190"/>
      <c r="R83" s="192"/>
      <c r="S83" s="192"/>
      <c r="T83" s="68"/>
    </row>
    <row r="84" spans="1:36" x14ac:dyDescent="0.2">
      <c r="A84" s="590"/>
      <c r="B84" s="694" t="s">
        <v>202</v>
      </c>
      <c r="C84" s="694"/>
      <c r="D84" s="694"/>
      <c r="E84" s="694"/>
      <c r="F84" s="694"/>
      <c r="G84" s="694"/>
      <c r="H84" s="694"/>
      <c r="I84" s="694"/>
      <c r="J84" s="694"/>
      <c r="K84" s="694"/>
      <c r="L84" s="694"/>
      <c r="M84" s="694"/>
      <c r="N84" s="694"/>
      <c r="O84" s="694"/>
      <c r="P84" s="694"/>
      <c r="Q84" s="694"/>
      <c r="R84" s="694"/>
      <c r="S84" s="267"/>
      <c r="T84" s="589"/>
      <c r="U84" s="696" t="s">
        <v>228</v>
      </c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</row>
    <row r="85" spans="1:36" ht="3.75" customHeight="1" x14ac:dyDescent="0.2">
      <c r="A85" s="268"/>
      <c r="B85" s="569"/>
      <c r="C85" s="569"/>
      <c r="D85" s="569"/>
      <c r="E85" s="569"/>
      <c r="F85" s="569"/>
      <c r="G85" s="569"/>
      <c r="H85" s="569"/>
      <c r="I85" s="569"/>
      <c r="J85" s="569"/>
      <c r="K85" s="569"/>
      <c r="L85" s="569"/>
      <c r="M85" s="569"/>
      <c r="N85" s="569"/>
      <c r="O85" s="569"/>
      <c r="P85" s="569"/>
      <c r="Q85" s="570"/>
      <c r="R85" s="300"/>
      <c r="S85" s="300"/>
      <c r="T85" s="269"/>
      <c r="U85" s="576"/>
      <c r="V85" s="576"/>
      <c r="W85" s="576"/>
      <c r="X85" s="576"/>
      <c r="Y85" s="576"/>
      <c r="Z85" s="576"/>
      <c r="AA85" s="576"/>
      <c r="AB85" s="576"/>
      <c r="AC85" s="576"/>
      <c r="AD85" s="576"/>
      <c r="AE85" s="576"/>
      <c r="AF85" s="576"/>
      <c r="AG85" s="576"/>
      <c r="AH85" s="577"/>
      <c r="AI85" s="578"/>
    </row>
    <row r="86" spans="1:36" x14ac:dyDescent="0.2">
      <c r="A86" s="478" t="s">
        <v>38</v>
      </c>
      <c r="B86" s="482">
        <v>1990</v>
      </c>
      <c r="C86" s="482">
        <v>1992</v>
      </c>
      <c r="D86" s="482">
        <v>1994</v>
      </c>
      <c r="E86" s="483">
        <v>1996</v>
      </c>
      <c r="F86" s="483">
        <v>1998</v>
      </c>
      <c r="G86" s="483">
        <v>2000</v>
      </c>
      <c r="H86" s="483">
        <v>2002</v>
      </c>
      <c r="I86" s="483">
        <v>2004</v>
      </c>
      <c r="J86" s="483">
        <v>2006</v>
      </c>
      <c r="K86" s="483">
        <v>2008</v>
      </c>
      <c r="L86" s="483">
        <v>2010</v>
      </c>
      <c r="M86" s="483">
        <v>2012</v>
      </c>
      <c r="N86" s="483">
        <v>2014</v>
      </c>
      <c r="O86" s="483">
        <v>2016</v>
      </c>
      <c r="P86" s="483" t="s">
        <v>241</v>
      </c>
      <c r="Q86" s="484" t="s">
        <v>242</v>
      </c>
      <c r="R86" s="484">
        <v>2022</v>
      </c>
      <c r="S86" s="303"/>
      <c r="T86" s="478" t="s">
        <v>38</v>
      </c>
      <c r="U86" s="518" t="s">
        <v>384</v>
      </c>
      <c r="V86" s="518" t="s">
        <v>385</v>
      </c>
      <c r="W86" s="518" t="s">
        <v>386</v>
      </c>
      <c r="X86" s="518" t="s">
        <v>387</v>
      </c>
      <c r="Y86" s="518" t="s">
        <v>388</v>
      </c>
      <c r="Z86" s="518" t="s">
        <v>389</v>
      </c>
      <c r="AA86" s="518" t="s">
        <v>390</v>
      </c>
      <c r="AB86" s="518" t="s">
        <v>391</v>
      </c>
      <c r="AC86" s="518" t="s">
        <v>392</v>
      </c>
      <c r="AD86" s="518" t="s">
        <v>393</v>
      </c>
      <c r="AE86" s="518" t="s">
        <v>394</v>
      </c>
      <c r="AF86" s="518" t="s">
        <v>395</v>
      </c>
      <c r="AG86" s="518" t="s">
        <v>396</v>
      </c>
      <c r="AH86" s="518" t="s">
        <v>397</v>
      </c>
      <c r="AI86" s="519" t="s">
        <v>398</v>
      </c>
      <c r="AJ86" s="519" t="s">
        <v>399</v>
      </c>
    </row>
    <row r="87" spans="1:36" ht="6" customHeight="1" x14ac:dyDescent="0.2">
      <c r="A87" s="258"/>
      <c r="B87" s="307"/>
      <c r="C87" s="307"/>
      <c r="D87" s="307"/>
      <c r="E87" s="342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43"/>
      <c r="R87" s="343"/>
      <c r="S87" s="262"/>
      <c r="T87" s="92"/>
      <c r="U87" s="307"/>
      <c r="V87" s="308"/>
      <c r="W87" s="308"/>
      <c r="X87" s="308"/>
      <c r="Y87" s="307"/>
      <c r="Z87" s="281"/>
      <c r="AA87" s="281"/>
      <c r="AB87" s="281"/>
      <c r="AC87" s="281"/>
      <c r="AD87" s="281"/>
      <c r="AE87" s="281"/>
      <c r="AF87" s="281"/>
      <c r="AG87" s="281"/>
      <c r="AH87" s="281"/>
      <c r="AI87" s="282"/>
      <c r="AJ87" s="282"/>
    </row>
    <row r="88" spans="1:36" ht="15" x14ac:dyDescent="0.25">
      <c r="A88" s="574" t="s">
        <v>39</v>
      </c>
      <c r="B88" s="283">
        <v>33741</v>
      </c>
      <c r="C88" s="283">
        <v>37584</v>
      </c>
      <c r="D88" s="283">
        <v>42517.3</v>
      </c>
      <c r="E88" s="283">
        <v>56880</v>
      </c>
      <c r="F88" s="283">
        <v>64171</v>
      </c>
      <c r="G88" s="283">
        <v>63739</v>
      </c>
      <c r="H88" s="283">
        <v>60230.2</v>
      </c>
      <c r="I88" s="285">
        <v>86173</v>
      </c>
      <c r="J88" s="283">
        <f>SUM('[5]Table 8'!B68:J68)</f>
        <v>77686</v>
      </c>
      <c r="K88" s="283">
        <v>106805</v>
      </c>
      <c r="L88" s="283">
        <v>91054</v>
      </c>
      <c r="M88" s="283">
        <v>105304.48</v>
      </c>
      <c r="N88" s="283">
        <v>101784.63002348543</v>
      </c>
      <c r="O88" s="283">
        <v>108172.039026</v>
      </c>
      <c r="P88" s="283">
        <v>93644.647840499878</v>
      </c>
      <c r="Q88" s="587">
        <v>85903.849890708923</v>
      </c>
      <c r="R88" s="621">
        <v>86624.33685874939</v>
      </c>
      <c r="S88" s="344"/>
      <c r="T88" s="574" t="s">
        <v>39</v>
      </c>
      <c r="U88" s="315">
        <f>($R88/B88)-1</f>
        <v>1.5673316398076342</v>
      </c>
      <c r="V88" s="315">
        <f t="shared" ref="V88:AJ88" si="37">($R88/C88)-1</f>
        <v>1.3048195205073805</v>
      </c>
      <c r="W88" s="315">
        <f t="shared" si="37"/>
        <v>1.0373903530739108</v>
      </c>
      <c r="X88" s="315">
        <f t="shared" si="37"/>
        <v>0.52293137937323109</v>
      </c>
      <c r="Y88" s="315">
        <f t="shared" si="37"/>
        <v>0.34989850335430939</v>
      </c>
      <c r="Z88" s="315">
        <f t="shared" si="37"/>
        <v>0.35904762953214497</v>
      </c>
      <c r="AA88" s="315">
        <f t="shared" si="37"/>
        <v>0.43822097317872744</v>
      </c>
      <c r="AB88" s="315">
        <f t="shared" si="37"/>
        <v>5.2375669728266239E-3</v>
      </c>
      <c r="AC88" s="315">
        <f t="shared" si="37"/>
        <v>0.11505724144310925</v>
      </c>
      <c r="AD88" s="315">
        <f t="shared" si="37"/>
        <v>-0.18894867413745242</v>
      </c>
      <c r="AE88" s="315">
        <f t="shared" si="37"/>
        <v>-4.8648748448729462E-2</v>
      </c>
      <c r="AF88" s="315">
        <f t="shared" si="37"/>
        <v>-0.17739172294712069</v>
      </c>
      <c r="AG88" s="315">
        <f t="shared" si="37"/>
        <v>-0.1489448177120456</v>
      </c>
      <c r="AH88" s="315">
        <f t="shared" si="37"/>
        <v>-0.19919844685622923</v>
      </c>
      <c r="AI88" s="315">
        <f t="shared" si="37"/>
        <v>-7.4967562414328559E-2</v>
      </c>
      <c r="AJ88" s="620">
        <f t="shared" si="37"/>
        <v>8.3871324621318522E-3</v>
      </c>
    </row>
    <row r="89" spans="1:36" ht="6" customHeight="1" x14ac:dyDescent="0.2">
      <c r="A89" s="258"/>
      <c r="B89" s="290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345"/>
      <c r="R89" s="345"/>
      <c r="S89" s="344"/>
      <c r="T89" s="258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</row>
    <row r="90" spans="1:36" ht="15" x14ac:dyDescent="0.25">
      <c r="A90" s="574" t="s">
        <v>40</v>
      </c>
      <c r="B90" s="283">
        <v>52342</v>
      </c>
      <c r="C90" s="283">
        <v>52872</v>
      </c>
      <c r="D90" s="283">
        <v>56200.7</v>
      </c>
      <c r="E90" s="283">
        <v>63071.8</v>
      </c>
      <c r="F90" s="283">
        <v>72911</v>
      </c>
      <c r="G90" s="283">
        <v>71281</v>
      </c>
      <c r="H90" s="283">
        <v>69752.399999999994</v>
      </c>
      <c r="I90" s="283">
        <v>82884</v>
      </c>
      <c r="J90" s="283">
        <f>SUM('[5]Table 8'!B154:J154)</f>
        <v>77378</v>
      </c>
      <c r="K90" s="283">
        <v>95133</v>
      </c>
      <c r="L90" s="283">
        <v>83268</v>
      </c>
      <c r="M90" s="283">
        <v>94335.02</v>
      </c>
      <c r="N90" s="283">
        <v>90805.810484133181</v>
      </c>
      <c r="O90" s="283">
        <v>90298.858359999998</v>
      </c>
      <c r="P90" s="283">
        <v>82997.532108068466</v>
      </c>
      <c r="Q90" s="587">
        <v>72200.61997127533</v>
      </c>
      <c r="R90" s="621">
        <v>72219.759014129639</v>
      </c>
      <c r="S90" s="344"/>
      <c r="T90" s="574" t="s">
        <v>40</v>
      </c>
      <c r="U90" s="315">
        <f>($R90/B90)-1</f>
        <v>0.37976689874536018</v>
      </c>
      <c r="V90" s="315">
        <f t="shared" ref="V90:AJ90" si="38">($R90/C90)-1</f>
        <v>0.36593582641340672</v>
      </c>
      <c r="W90" s="315">
        <f t="shared" si="38"/>
        <v>0.28503308702791319</v>
      </c>
      <c r="X90" s="315">
        <f t="shared" si="38"/>
        <v>0.14504039862711449</v>
      </c>
      <c r="Y90" s="315">
        <f t="shared" si="38"/>
        <v>-9.480613156730322E-3</v>
      </c>
      <c r="Z90" s="315">
        <f t="shared" si="38"/>
        <v>1.3169835077084135E-2</v>
      </c>
      <c r="AA90" s="315">
        <f t="shared" si="38"/>
        <v>3.5373105644101788E-2</v>
      </c>
      <c r="AB90" s="315">
        <f t="shared" si="38"/>
        <v>-0.12866465163204432</v>
      </c>
      <c r="AC90" s="315">
        <f t="shared" si="38"/>
        <v>-6.6662888493762562E-2</v>
      </c>
      <c r="AD90" s="315">
        <f t="shared" si="38"/>
        <v>-0.24085481363848882</v>
      </c>
      <c r="AE90" s="315">
        <f t="shared" si="38"/>
        <v>-0.13268291523598941</v>
      </c>
      <c r="AF90" s="315">
        <f t="shared" si="38"/>
        <v>-0.23443320397738154</v>
      </c>
      <c r="AG90" s="315">
        <f t="shared" si="38"/>
        <v>-0.20467909895756231</v>
      </c>
      <c r="AH90" s="315">
        <f t="shared" si="38"/>
        <v>-0.20021404117639341</v>
      </c>
      <c r="AI90" s="315">
        <f t="shared" si="38"/>
        <v>-0.12985654898636545</v>
      </c>
      <c r="AJ90" s="620">
        <f t="shared" si="38"/>
        <v>2.6508141982617417E-4</v>
      </c>
    </row>
    <row r="91" spans="1:36" ht="6" customHeight="1" x14ac:dyDescent="0.2">
      <c r="A91" s="258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345"/>
      <c r="R91" s="345"/>
      <c r="S91" s="344"/>
      <c r="T91" s="258"/>
      <c r="U91" s="332"/>
      <c r="V91" s="332"/>
      <c r="W91" s="332"/>
      <c r="X91" s="332"/>
      <c r="Y91" s="332"/>
      <c r="Z91" s="332"/>
      <c r="AA91" s="332"/>
      <c r="AB91" s="332"/>
      <c r="AC91" s="332"/>
      <c r="AD91" s="332"/>
      <c r="AE91" s="332"/>
      <c r="AF91" s="332"/>
      <c r="AG91" s="320"/>
      <c r="AH91" s="332"/>
      <c r="AI91" s="332"/>
      <c r="AJ91" s="332"/>
    </row>
    <row r="92" spans="1:36" ht="15" x14ac:dyDescent="0.25">
      <c r="A92" s="574" t="s">
        <v>41</v>
      </c>
      <c r="B92" s="283">
        <v>4010</v>
      </c>
      <c r="C92" s="283">
        <v>5890</v>
      </c>
      <c r="D92" s="283">
        <v>5754.1</v>
      </c>
      <c r="E92" s="283">
        <v>11028</v>
      </c>
      <c r="F92" s="283">
        <v>19377</v>
      </c>
      <c r="G92" s="283">
        <v>29681</v>
      </c>
      <c r="H92" s="283">
        <v>18031.2</v>
      </c>
      <c r="I92" s="283">
        <v>26550</v>
      </c>
      <c r="J92" s="283">
        <v>25168</v>
      </c>
      <c r="K92" s="283">
        <v>35991</v>
      </c>
      <c r="L92" s="283">
        <v>26132</v>
      </c>
      <c r="M92" s="283">
        <v>28515.119999999999</v>
      </c>
      <c r="N92" s="283">
        <v>22123.115294290925</v>
      </c>
      <c r="O92" s="283">
        <v>18249.399279999998</v>
      </c>
      <c r="P92" s="283">
        <v>14709.785349369049</v>
      </c>
      <c r="Q92" s="587">
        <v>14614.567463874817</v>
      </c>
      <c r="R92" s="621">
        <v>16923.257865905762</v>
      </c>
      <c r="S92" s="344"/>
      <c r="T92" s="574" t="s">
        <v>41</v>
      </c>
      <c r="U92" s="315">
        <f>($R92/B92)-1</f>
        <v>3.2202638069590428</v>
      </c>
      <c r="V92" s="315">
        <f t="shared" ref="V92:AJ92" si="39">($R92/C92)-1</f>
        <v>1.873218652955138</v>
      </c>
      <c r="W92" s="315">
        <f t="shared" si="39"/>
        <v>1.9410781644228918</v>
      </c>
      <c r="X92" s="315">
        <f t="shared" si="39"/>
        <v>0.5345718050331667</v>
      </c>
      <c r="Y92" s="315">
        <f t="shared" si="39"/>
        <v>-0.12663168365042254</v>
      </c>
      <c r="Z92" s="315">
        <f t="shared" si="39"/>
        <v>-0.4298285817221198</v>
      </c>
      <c r="AA92" s="315">
        <f t="shared" si="39"/>
        <v>-6.1445834669585975E-2</v>
      </c>
      <c r="AB92" s="315">
        <f t="shared" si="39"/>
        <v>-0.36258915759300336</v>
      </c>
      <c r="AC92" s="315">
        <f t="shared" si="39"/>
        <v>-0.32758829204125228</v>
      </c>
      <c r="AD92" s="315">
        <f t="shared" si="39"/>
        <v>-0.52979195171276816</v>
      </c>
      <c r="AE92" s="315">
        <f t="shared" si="39"/>
        <v>-0.3523933160146272</v>
      </c>
      <c r="AF92" s="315">
        <f t="shared" si="39"/>
        <v>-0.40651633709043611</v>
      </c>
      <c r="AG92" s="315">
        <f t="shared" si="39"/>
        <v>-0.23504182657887407</v>
      </c>
      <c r="AH92" s="315">
        <f t="shared" si="39"/>
        <v>-7.2667674905200319E-2</v>
      </c>
      <c r="AI92" s="315">
        <f t="shared" si="39"/>
        <v>0.15047619417720837</v>
      </c>
      <c r="AJ92" s="620">
        <f t="shared" si="39"/>
        <v>0.15797185977195061</v>
      </c>
    </row>
    <row r="93" spans="1:36" ht="6" customHeight="1" x14ac:dyDescent="0.2">
      <c r="A93" s="258"/>
      <c r="B93" s="290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345"/>
      <c r="R93" s="345"/>
      <c r="S93" s="344"/>
      <c r="T93" s="258"/>
      <c r="U93" s="332"/>
      <c r="V93" s="332"/>
      <c r="W93" s="332"/>
      <c r="X93" s="332"/>
      <c r="Y93" s="332"/>
      <c r="Z93" s="332"/>
      <c r="AA93" s="332"/>
      <c r="AB93" s="332"/>
      <c r="AC93" s="332"/>
      <c r="AD93" s="332"/>
      <c r="AE93" s="332"/>
      <c r="AF93" s="332"/>
      <c r="AG93" s="320"/>
      <c r="AH93" s="332"/>
      <c r="AI93" s="332"/>
      <c r="AJ93" s="332"/>
    </row>
    <row r="94" spans="1:36" ht="15" x14ac:dyDescent="0.25">
      <c r="A94" s="574" t="s">
        <v>42</v>
      </c>
      <c r="B94" s="283">
        <v>24</v>
      </c>
      <c r="C94" s="283" t="s">
        <v>13</v>
      </c>
      <c r="D94" s="283">
        <v>27</v>
      </c>
      <c r="E94" s="283">
        <v>168</v>
      </c>
      <c r="F94" s="283">
        <v>129</v>
      </c>
      <c r="G94" s="283">
        <v>833</v>
      </c>
      <c r="H94" s="283">
        <v>305</v>
      </c>
      <c r="I94" s="283">
        <v>223</v>
      </c>
      <c r="J94" s="283">
        <f>SUM('[5]Table 8'!B183:J183)</f>
        <v>307</v>
      </c>
      <c r="K94" s="283">
        <v>493</v>
      </c>
      <c r="L94" s="283">
        <v>324</v>
      </c>
      <c r="M94" s="283">
        <v>466.38</v>
      </c>
      <c r="N94" s="283">
        <v>441.52357141689669</v>
      </c>
      <c r="O94" s="283">
        <v>714.44886199999996</v>
      </c>
      <c r="P94" s="283">
        <v>361.45230102539063</v>
      </c>
      <c r="Q94" s="587">
        <v>1772.1363639831543</v>
      </c>
      <c r="R94" s="621" t="s">
        <v>13</v>
      </c>
      <c r="S94" s="344"/>
      <c r="T94" s="574" t="s">
        <v>42</v>
      </c>
      <c r="U94" s="315">
        <f>($Q94/B94)-1</f>
        <v>72.839015165964767</v>
      </c>
      <c r="V94" s="315" t="s">
        <v>13</v>
      </c>
      <c r="W94" s="315">
        <f t="shared" ref="W94:AI94" si="40">($Q94/D94)-1</f>
        <v>64.634680147524236</v>
      </c>
      <c r="X94" s="315">
        <f t="shared" si="40"/>
        <v>9.5484307379949662</v>
      </c>
      <c r="Y94" s="315">
        <f t="shared" si="40"/>
        <v>12.737491193667863</v>
      </c>
      <c r="Z94" s="315">
        <f t="shared" si="40"/>
        <v>1.1274146026208336</v>
      </c>
      <c r="AA94" s="315">
        <f t="shared" si="40"/>
        <v>4.8102831606005063</v>
      </c>
      <c r="AB94" s="315">
        <f t="shared" si="40"/>
        <v>6.9467998384894809</v>
      </c>
      <c r="AC94" s="315">
        <f t="shared" si="40"/>
        <v>4.7724311530395909</v>
      </c>
      <c r="AD94" s="315">
        <f t="shared" si="40"/>
        <v>2.5945970871869255</v>
      </c>
      <c r="AE94" s="315">
        <f t="shared" si="40"/>
        <v>4.4695566789603527</v>
      </c>
      <c r="AF94" s="315">
        <f t="shared" si="40"/>
        <v>2.7997692096212408</v>
      </c>
      <c r="AG94" s="315">
        <f t="shared" si="40"/>
        <v>3.0136846109850444</v>
      </c>
      <c r="AH94" s="315">
        <f t="shared" si="40"/>
        <v>1.480424363784842</v>
      </c>
      <c r="AI94" s="315">
        <f t="shared" si="40"/>
        <v>3.902822195226995</v>
      </c>
      <c r="AJ94" s="620" t="s">
        <v>13</v>
      </c>
    </row>
    <row r="95" spans="1:36" ht="6" customHeight="1" x14ac:dyDescent="0.2">
      <c r="A95" s="258"/>
      <c r="B95" s="290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345"/>
      <c r="R95" s="345"/>
      <c r="S95" s="344"/>
      <c r="T95" s="258"/>
      <c r="U95" s="332"/>
      <c r="V95" s="332"/>
      <c r="W95" s="332"/>
      <c r="X95" s="332"/>
      <c r="Y95" s="332"/>
      <c r="Z95" s="332"/>
      <c r="AA95" s="332"/>
      <c r="AB95" s="332"/>
      <c r="AC95" s="332"/>
      <c r="AD95" s="332"/>
      <c r="AE95" s="332"/>
      <c r="AF95" s="332"/>
      <c r="AG95" s="320"/>
      <c r="AH95" s="332"/>
      <c r="AI95" s="332"/>
      <c r="AJ95" s="332"/>
    </row>
    <row r="96" spans="1:36" ht="15" x14ac:dyDescent="0.25">
      <c r="A96" s="574" t="s">
        <v>43</v>
      </c>
      <c r="B96" s="283">
        <v>8607</v>
      </c>
      <c r="C96" s="283">
        <v>10509</v>
      </c>
      <c r="D96" s="283">
        <v>12836</v>
      </c>
      <c r="E96" s="283">
        <v>13953</v>
      </c>
      <c r="F96" s="283">
        <v>18998</v>
      </c>
      <c r="G96" s="283">
        <v>17237</v>
      </c>
      <c r="H96" s="283">
        <v>17330</v>
      </c>
      <c r="I96" s="283">
        <v>16476</v>
      </c>
      <c r="J96" s="283">
        <f>SUM('[5]Table 8'!B194:J194)</f>
        <v>19559</v>
      </c>
      <c r="K96" s="283">
        <v>22386</v>
      </c>
      <c r="L96" s="283">
        <v>23927</v>
      </c>
      <c r="M96" s="283">
        <v>31659.61</v>
      </c>
      <c r="N96" s="283">
        <v>31172.432367615522</v>
      </c>
      <c r="O96" s="283">
        <v>36014.651818999999</v>
      </c>
      <c r="P96" s="283">
        <v>33439.926446914673</v>
      </c>
      <c r="Q96" s="587">
        <v>34013.501039505005</v>
      </c>
      <c r="R96" s="621">
        <v>37054.48104095459</v>
      </c>
      <c r="S96" s="344"/>
      <c r="T96" s="574" t="s">
        <v>43</v>
      </c>
      <c r="U96" s="315">
        <f>($R96/B96)-1</f>
        <v>3.3051563890966182</v>
      </c>
      <c r="V96" s="315">
        <f t="shared" ref="V96:AJ96" si="41">($R96/C96)-1</f>
        <v>2.5259759292943751</v>
      </c>
      <c r="W96" s="315">
        <f t="shared" si="41"/>
        <v>1.8867623123211739</v>
      </c>
      <c r="X96" s="315">
        <f t="shared" si="41"/>
        <v>1.6556640895115451</v>
      </c>
      <c r="Y96" s="315">
        <f t="shared" si="41"/>
        <v>0.95044115385591055</v>
      </c>
      <c r="Z96" s="315">
        <f t="shared" si="41"/>
        <v>1.1497059256804891</v>
      </c>
      <c r="AA96" s="315">
        <f t="shared" si="41"/>
        <v>1.1381697080758562</v>
      </c>
      <c r="AB96" s="315">
        <f t="shared" si="41"/>
        <v>1.2489973926289504</v>
      </c>
      <c r="AC96" s="315">
        <f t="shared" si="41"/>
        <v>0.89449772692645779</v>
      </c>
      <c r="AD96" s="315">
        <f t="shared" si="41"/>
        <v>0.65525243638678599</v>
      </c>
      <c r="AE96" s="315">
        <f t="shared" si="41"/>
        <v>0.54864717854117062</v>
      </c>
      <c r="AF96" s="315">
        <f t="shared" si="41"/>
        <v>0.17040232147378287</v>
      </c>
      <c r="AG96" s="315">
        <f t="shared" si="41"/>
        <v>0.18869392686371889</v>
      </c>
      <c r="AH96" s="315">
        <f t="shared" si="41"/>
        <v>2.8872394135045276E-2</v>
      </c>
      <c r="AI96" s="315">
        <f t="shared" si="41"/>
        <v>0.10809098518138072</v>
      </c>
      <c r="AJ96" s="620">
        <f t="shared" si="41"/>
        <v>8.9405086466036954E-2</v>
      </c>
    </row>
    <row r="97" spans="1:36" ht="6" customHeight="1" x14ac:dyDescent="0.2">
      <c r="A97" s="258"/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345"/>
      <c r="R97" s="345"/>
      <c r="S97" s="344"/>
      <c r="T97" s="258"/>
      <c r="U97" s="332"/>
      <c r="V97" s="332"/>
      <c r="W97" s="332"/>
      <c r="X97" s="332"/>
      <c r="Y97" s="332"/>
      <c r="Z97" s="332"/>
      <c r="AA97" s="332"/>
      <c r="AB97" s="332"/>
      <c r="AC97" s="332"/>
      <c r="AD97" s="332"/>
      <c r="AE97" s="332"/>
      <c r="AF97" s="332"/>
      <c r="AG97" s="320"/>
      <c r="AH97" s="332"/>
      <c r="AI97" s="332"/>
      <c r="AJ97" s="332"/>
    </row>
    <row r="98" spans="1:36" ht="15" x14ac:dyDescent="0.25">
      <c r="A98" s="574" t="s">
        <v>44</v>
      </c>
      <c r="B98" s="283" t="s">
        <v>13</v>
      </c>
      <c r="C98" s="283" t="s">
        <v>13</v>
      </c>
      <c r="D98" s="283" t="s">
        <v>13</v>
      </c>
      <c r="E98" s="283" t="s">
        <v>13</v>
      </c>
      <c r="F98" s="283" t="s">
        <v>13</v>
      </c>
      <c r="G98" s="283" t="s">
        <v>13</v>
      </c>
      <c r="H98" s="283" t="s">
        <v>13</v>
      </c>
      <c r="I98" s="283" t="s">
        <v>13</v>
      </c>
      <c r="J98" s="283" t="s">
        <v>13</v>
      </c>
      <c r="K98" s="283">
        <v>89</v>
      </c>
      <c r="L98" s="283" t="s">
        <v>13</v>
      </c>
      <c r="M98" s="283">
        <v>425.19</v>
      </c>
      <c r="N98" s="283">
        <v>161.53706857687422</v>
      </c>
      <c r="O98" s="283" t="s">
        <v>13</v>
      </c>
      <c r="P98" s="283">
        <v>670.12566947937012</v>
      </c>
      <c r="Q98" s="587">
        <v>49.283275604248047</v>
      </c>
      <c r="R98" s="621">
        <v>3664.9000930786133</v>
      </c>
      <c r="S98" s="344"/>
      <c r="T98" s="574" t="s">
        <v>44</v>
      </c>
      <c r="U98" s="315" t="s">
        <v>13</v>
      </c>
      <c r="V98" s="315" t="s">
        <v>13</v>
      </c>
      <c r="W98" s="315" t="s">
        <v>13</v>
      </c>
      <c r="X98" s="315" t="s">
        <v>13</v>
      </c>
      <c r="Y98" s="315" t="s">
        <v>13</v>
      </c>
      <c r="Z98" s="315" t="s">
        <v>13</v>
      </c>
      <c r="AA98" s="315" t="s">
        <v>13</v>
      </c>
      <c r="AB98" s="315" t="s">
        <v>13</v>
      </c>
      <c r="AC98" s="315" t="s">
        <v>13</v>
      </c>
      <c r="AD98" s="315">
        <f>($R98/K98)-1</f>
        <v>40.178652731220375</v>
      </c>
      <c r="AE98" s="315" t="s">
        <v>13</v>
      </c>
      <c r="AF98" s="315">
        <f t="shared" ref="AF98:AJ98" si="42">($R98/M98)-1</f>
        <v>7.6194409395296532</v>
      </c>
      <c r="AG98" s="315">
        <f t="shared" si="42"/>
        <v>21.687672404643866</v>
      </c>
      <c r="AH98" s="315" t="s">
        <v>13</v>
      </c>
      <c r="AI98" s="315">
        <f t="shared" si="42"/>
        <v>4.4689743431645068</v>
      </c>
      <c r="AJ98" s="620">
        <f t="shared" si="42"/>
        <v>73.36397130962439</v>
      </c>
    </row>
    <row r="99" spans="1:36" ht="6" customHeight="1" x14ac:dyDescent="0.2">
      <c r="A99" s="258"/>
      <c r="B99" s="290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345"/>
      <c r="R99" s="345"/>
      <c r="S99" s="344"/>
      <c r="T99" s="258"/>
      <c r="U99" s="332"/>
      <c r="V99" s="332"/>
      <c r="W99" s="332"/>
      <c r="X99" s="332"/>
      <c r="Y99" s="332"/>
      <c r="Z99" s="332"/>
      <c r="AA99" s="332"/>
      <c r="AB99" s="332"/>
      <c r="AC99" s="332"/>
      <c r="AD99" s="332"/>
      <c r="AE99" s="332"/>
      <c r="AF99" s="332"/>
      <c r="AG99" s="320"/>
      <c r="AH99" s="332"/>
      <c r="AI99" s="332"/>
      <c r="AJ99" s="332"/>
    </row>
    <row r="100" spans="1:36" ht="15" x14ac:dyDescent="0.25">
      <c r="A100" s="574" t="s">
        <v>45</v>
      </c>
      <c r="B100" s="283">
        <v>41739</v>
      </c>
      <c r="C100" s="283">
        <v>39958</v>
      </c>
      <c r="D100" s="283">
        <v>35994.9</v>
      </c>
      <c r="E100" s="283">
        <v>35525</v>
      </c>
      <c r="F100" s="283">
        <v>31728</v>
      </c>
      <c r="G100" s="283">
        <v>34260</v>
      </c>
      <c r="H100" s="283">
        <v>31493.9</v>
      </c>
      <c r="I100" s="283">
        <v>29069</v>
      </c>
      <c r="J100" s="283">
        <f>SUM('[5]Table 8'!B230:J230)</f>
        <v>27353</v>
      </c>
      <c r="K100" s="283">
        <v>33567</v>
      </c>
      <c r="L100" s="283">
        <v>31572</v>
      </c>
      <c r="M100" s="283">
        <v>34646</v>
      </c>
      <c r="N100" s="283">
        <v>30467.820198298097</v>
      </c>
      <c r="O100" s="283">
        <v>31176.308254000003</v>
      </c>
      <c r="P100" s="283">
        <v>25835.181730985641</v>
      </c>
      <c r="Q100" s="587">
        <v>29770.549191474915</v>
      </c>
      <c r="R100" s="621">
        <v>28050.568584442139</v>
      </c>
      <c r="S100" s="344"/>
      <c r="T100" s="574" t="s">
        <v>45</v>
      </c>
      <c r="U100" s="315">
        <f>($R100/B100)-1</f>
        <v>-0.32795302751761812</v>
      </c>
      <c r="V100" s="315">
        <f t="shared" ref="V100:AJ100" si="43">($R100/C100)-1</f>
        <v>-0.29799868400715401</v>
      </c>
      <c r="W100" s="315">
        <f t="shared" si="43"/>
        <v>-0.22070713949914744</v>
      </c>
      <c r="X100" s="315">
        <f t="shared" si="43"/>
        <v>-0.21039919537108687</v>
      </c>
      <c r="Y100" s="315">
        <f t="shared" si="43"/>
        <v>-0.11590492358666982</v>
      </c>
      <c r="Z100" s="315">
        <f t="shared" si="43"/>
        <v>-0.18124434954926627</v>
      </c>
      <c r="AA100" s="315">
        <f t="shared" si="43"/>
        <v>-0.10933328090702843</v>
      </c>
      <c r="AB100" s="315">
        <f t="shared" si="43"/>
        <v>-3.5034965618282787E-2</v>
      </c>
      <c r="AC100" s="315">
        <f t="shared" si="43"/>
        <v>2.5502452544223342E-2</v>
      </c>
      <c r="AD100" s="315">
        <f t="shared" si="43"/>
        <v>-0.1643409126689267</v>
      </c>
      <c r="AE100" s="315">
        <f t="shared" si="43"/>
        <v>-0.11153653286322884</v>
      </c>
      <c r="AF100" s="315">
        <f t="shared" si="43"/>
        <v>-0.1903663169069405</v>
      </c>
      <c r="AG100" s="315">
        <f t="shared" si="43"/>
        <v>-7.9337858702178576E-2</v>
      </c>
      <c r="AH100" s="315">
        <f t="shared" si="43"/>
        <v>-0.10026009635559796</v>
      </c>
      <c r="AI100" s="315">
        <f t="shared" si="43"/>
        <v>8.5750774913243788E-2</v>
      </c>
      <c r="AJ100" s="620">
        <f t="shared" si="43"/>
        <v>-5.777456760943156E-2</v>
      </c>
    </row>
    <row r="101" spans="1:36" ht="6" customHeight="1" x14ac:dyDescent="0.2">
      <c r="A101" s="258"/>
      <c r="B101" s="298"/>
      <c r="C101" s="298"/>
      <c r="D101" s="290"/>
      <c r="E101" s="290"/>
      <c r="F101" s="336"/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346"/>
      <c r="R101" s="346"/>
      <c r="S101" s="347"/>
      <c r="T101" s="258"/>
      <c r="U101" s="332"/>
      <c r="V101" s="332"/>
      <c r="W101" s="332"/>
      <c r="X101" s="332"/>
      <c r="Y101" s="332"/>
      <c r="Z101" s="332"/>
      <c r="AA101" s="332"/>
      <c r="AB101" s="332"/>
      <c r="AC101" s="332"/>
      <c r="AD101" s="332"/>
      <c r="AE101" s="332"/>
      <c r="AF101" s="332"/>
      <c r="AG101" s="320"/>
      <c r="AH101" s="332"/>
      <c r="AI101" s="332"/>
      <c r="AJ101" s="332"/>
    </row>
    <row r="102" spans="1:36" ht="13.5" x14ac:dyDescent="0.25">
      <c r="A102" s="478" t="s">
        <v>48</v>
      </c>
      <c r="B102" s="505">
        <v>140465</v>
      </c>
      <c r="C102" s="505">
        <v>146819</v>
      </c>
      <c r="D102" s="505">
        <v>153330</v>
      </c>
      <c r="E102" s="505">
        <v>180624.4</v>
      </c>
      <c r="F102" s="505">
        <v>207314</v>
      </c>
      <c r="G102" s="505">
        <v>217031</v>
      </c>
      <c r="H102" s="505">
        <v>197143.6</v>
      </c>
      <c r="I102" s="505">
        <v>241374</v>
      </c>
      <c r="J102" s="505">
        <v>227451</v>
      </c>
      <c r="K102" s="505">
        <v>294463</v>
      </c>
      <c r="L102" s="505">
        <v>256277</v>
      </c>
      <c r="M102" s="505">
        <v>295351.45</v>
      </c>
      <c r="N102" s="505">
        <v>276956.86900781695</v>
      </c>
      <c r="O102" s="505">
        <v>284625.70560099999</v>
      </c>
      <c r="P102" s="505">
        <v>251658.65144634247</v>
      </c>
      <c r="Q102" s="506">
        <v>238324.50719642639</v>
      </c>
      <c r="R102" s="506">
        <v>244537.30345726013</v>
      </c>
      <c r="S102" s="348"/>
      <c r="T102" s="478" t="s">
        <v>48</v>
      </c>
      <c r="U102" s="523">
        <f>($R102/B102)-1</f>
        <v>0.74091270748770244</v>
      </c>
      <c r="V102" s="523">
        <f t="shared" ref="V102:AJ102" si="44">($R102/C102)-1</f>
        <v>0.6655698748612926</v>
      </c>
      <c r="W102" s="523">
        <f t="shared" si="44"/>
        <v>0.59484317131194242</v>
      </c>
      <c r="X102" s="523">
        <f t="shared" si="44"/>
        <v>0.35384423952278943</v>
      </c>
      <c r="Y102" s="523">
        <f t="shared" si="44"/>
        <v>0.17955036059918839</v>
      </c>
      <c r="Z102" s="523">
        <f t="shared" si="44"/>
        <v>0.12673905321018708</v>
      </c>
      <c r="AA102" s="523">
        <f t="shared" si="44"/>
        <v>0.24040193776140906</v>
      </c>
      <c r="AB102" s="523">
        <f t="shared" si="44"/>
        <v>1.310540264179294E-2</v>
      </c>
      <c r="AC102" s="523">
        <f t="shared" si="44"/>
        <v>7.5120810448229047E-2</v>
      </c>
      <c r="AD102" s="523">
        <f t="shared" si="44"/>
        <v>-0.16954828464948013</v>
      </c>
      <c r="AE102" s="523">
        <f t="shared" si="44"/>
        <v>-4.5808623258192793E-2</v>
      </c>
      <c r="AF102" s="523">
        <f t="shared" si="44"/>
        <v>-0.17204637574232284</v>
      </c>
      <c r="AG102" s="523">
        <f t="shared" si="44"/>
        <v>-0.11705636934262786</v>
      </c>
      <c r="AH102" s="523">
        <f t="shared" si="44"/>
        <v>-0.14084603517834549</v>
      </c>
      <c r="AI102" s="523">
        <f t="shared" si="44"/>
        <v>-2.8297648215764637E-2</v>
      </c>
      <c r="AJ102" s="523">
        <f t="shared" si="44"/>
        <v>2.6068642012183618E-2</v>
      </c>
    </row>
    <row r="103" spans="1:36" x14ac:dyDescent="0.2">
      <c r="A103" s="251"/>
      <c r="B103" s="349"/>
      <c r="C103" s="349"/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345"/>
      <c r="R103" s="345"/>
      <c r="S103" s="344"/>
      <c r="T103" s="251"/>
      <c r="U103" s="332"/>
      <c r="V103" s="332"/>
      <c r="W103" s="332"/>
      <c r="X103" s="332"/>
      <c r="Y103" s="332"/>
      <c r="Z103" s="332"/>
      <c r="AA103" s="332"/>
      <c r="AB103" s="332"/>
      <c r="AC103" s="332"/>
      <c r="AD103" s="332"/>
      <c r="AE103" s="332"/>
      <c r="AF103" s="332"/>
      <c r="AG103" s="320"/>
      <c r="AH103" s="332"/>
      <c r="AI103" s="332"/>
      <c r="AJ103" s="332"/>
    </row>
    <row r="104" spans="1:36" x14ac:dyDescent="0.2">
      <c r="A104" s="497" t="s">
        <v>239</v>
      </c>
      <c r="B104" s="498">
        <v>48575</v>
      </c>
      <c r="C104" s="498">
        <v>45670</v>
      </c>
      <c r="D104" s="498">
        <v>42703.4</v>
      </c>
      <c r="E104" s="498">
        <v>42438</v>
      </c>
      <c r="F104" s="498">
        <v>44570</v>
      </c>
      <c r="G104" s="498">
        <v>40528</v>
      </c>
      <c r="H104" s="498">
        <v>38062</v>
      </c>
      <c r="I104" s="498">
        <v>38420</v>
      </c>
      <c r="J104" s="498">
        <v>33481.96887034893</v>
      </c>
      <c r="K104" s="498">
        <v>40217</v>
      </c>
      <c r="L104" s="498">
        <v>37551</v>
      </c>
      <c r="M104" s="498">
        <v>36807.285537832031</v>
      </c>
      <c r="N104" s="498">
        <v>34139.601020387272</v>
      </c>
      <c r="O104" s="498">
        <v>33327.023630000003</v>
      </c>
      <c r="P104" s="498">
        <v>29720.614680290222</v>
      </c>
      <c r="Q104" s="507">
        <v>31248.754247665405</v>
      </c>
      <c r="R104" s="507">
        <v>30450.200351715088</v>
      </c>
      <c r="S104" s="344"/>
      <c r="T104" s="497" t="s">
        <v>239</v>
      </c>
      <c r="U104" s="524">
        <f>($R104/B104)-1</f>
        <v>-0.37313020377323547</v>
      </c>
      <c r="V104" s="524">
        <f t="shared" ref="V104:AJ104" si="45">($R104/C104)-1</f>
        <v>-0.33325595901652971</v>
      </c>
      <c r="W104" s="524">
        <f t="shared" si="45"/>
        <v>-0.28693733164771218</v>
      </c>
      <c r="X104" s="524">
        <f t="shared" si="45"/>
        <v>-0.28247795957125477</v>
      </c>
      <c r="Y104" s="524">
        <f t="shared" si="45"/>
        <v>-0.31680053058750079</v>
      </c>
      <c r="Z104" s="524">
        <f t="shared" si="45"/>
        <v>-0.24866264430233198</v>
      </c>
      <c r="AA104" s="524">
        <f t="shared" si="45"/>
        <v>-0.1999842270055413</v>
      </c>
      <c r="AB104" s="524">
        <f t="shared" si="45"/>
        <v>-0.20743882478617681</v>
      </c>
      <c r="AC104" s="524">
        <f t="shared" si="45"/>
        <v>-9.0549290287367912E-2</v>
      </c>
      <c r="AD104" s="524">
        <f t="shared" si="45"/>
        <v>-0.24285251630616189</v>
      </c>
      <c r="AE104" s="524">
        <f t="shared" si="45"/>
        <v>-0.18909748470839427</v>
      </c>
      <c r="AF104" s="524">
        <f t="shared" si="45"/>
        <v>-0.17271268699189657</v>
      </c>
      <c r="AG104" s="524">
        <f t="shared" si="45"/>
        <v>-0.10806806636284272</v>
      </c>
      <c r="AH104" s="524">
        <f t="shared" si="45"/>
        <v>-8.6321038152812557E-2</v>
      </c>
      <c r="AI104" s="524">
        <f t="shared" si="45"/>
        <v>2.4548135335461518E-2</v>
      </c>
      <c r="AJ104" s="524">
        <f t="shared" si="45"/>
        <v>-2.555474338660968E-2</v>
      </c>
    </row>
    <row r="105" spans="1:36" x14ac:dyDescent="0.2">
      <c r="A105" s="68"/>
      <c r="B105" s="68"/>
      <c r="C105" s="68"/>
      <c r="D105" s="68"/>
      <c r="E105" s="68"/>
      <c r="F105" s="68"/>
      <c r="G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</row>
    <row r="106" spans="1:36" ht="13.5" thickBot="1" x14ac:dyDescent="0.25">
      <c r="A106" s="350" t="s">
        <v>482</v>
      </c>
      <c r="B106" s="68"/>
      <c r="C106" s="68"/>
      <c r="D106" s="68"/>
      <c r="E106" s="68"/>
      <c r="F106" s="68"/>
      <c r="G106" s="68"/>
      <c r="H106" s="155"/>
      <c r="I106" s="155"/>
      <c r="J106" s="155"/>
      <c r="K106" s="155"/>
      <c r="L106" s="155"/>
      <c r="M106" s="155"/>
      <c r="N106" s="155"/>
      <c r="O106" s="155"/>
      <c r="P106" s="155"/>
      <c r="Q106" s="68"/>
      <c r="R106" s="68"/>
      <c r="S106" s="68"/>
      <c r="T106" s="350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</row>
    <row r="107" spans="1:36" ht="13.5" thickTop="1" x14ac:dyDescent="0.2">
      <c r="A107" s="68"/>
      <c r="B107" s="68"/>
      <c r="C107" s="68"/>
      <c r="D107" s="68"/>
      <c r="E107" s="68"/>
      <c r="F107" s="68"/>
      <c r="G107" s="68"/>
      <c r="H107" s="351"/>
      <c r="I107" s="351"/>
      <c r="J107" s="351"/>
      <c r="K107" s="351"/>
      <c r="L107" s="351"/>
      <c r="M107" s="351"/>
      <c r="N107" s="351"/>
      <c r="O107" s="351"/>
      <c r="P107" s="351"/>
      <c r="Q107" s="68"/>
      <c r="R107" s="68"/>
      <c r="S107" s="68"/>
      <c r="AC107" s="68"/>
      <c r="AD107" s="68"/>
      <c r="AE107" s="68"/>
      <c r="AF107" s="68"/>
      <c r="AG107" s="68"/>
    </row>
    <row r="108" spans="1:36" ht="15" x14ac:dyDescent="0.2">
      <c r="A108" s="186" t="s">
        <v>483</v>
      </c>
      <c r="B108" s="187"/>
      <c r="C108" s="187"/>
      <c r="D108" s="187"/>
      <c r="E108" s="300"/>
      <c r="F108" s="300"/>
      <c r="G108" s="300"/>
      <c r="H108" s="300"/>
      <c r="I108" s="300"/>
      <c r="J108" s="300"/>
      <c r="K108" s="300"/>
      <c r="L108" s="300"/>
      <c r="M108" s="300"/>
      <c r="N108" s="300"/>
      <c r="O108" s="300"/>
      <c r="P108" s="263"/>
      <c r="Q108" s="263"/>
      <c r="R108" s="300"/>
      <c r="S108" s="300"/>
      <c r="T108" s="669" t="s">
        <v>452</v>
      </c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263"/>
      <c r="AG108" s="263"/>
    </row>
    <row r="109" spans="1:36" x14ac:dyDescent="0.2">
      <c r="A109" s="190"/>
      <c r="R109" s="192"/>
      <c r="S109" s="192"/>
      <c r="T109" s="68"/>
    </row>
    <row r="110" spans="1:36" x14ac:dyDescent="0.2">
      <c r="A110" s="352"/>
      <c r="B110" s="694" t="s">
        <v>202</v>
      </c>
      <c r="C110" s="694"/>
      <c r="D110" s="694"/>
      <c r="E110" s="694"/>
      <c r="F110" s="694"/>
      <c r="G110" s="694"/>
      <c r="H110" s="694"/>
      <c r="I110" s="694"/>
      <c r="J110" s="694"/>
      <c r="K110" s="694"/>
      <c r="L110" s="694"/>
      <c r="M110" s="694"/>
      <c r="N110" s="694"/>
      <c r="O110" s="694"/>
      <c r="P110" s="694"/>
      <c r="Q110" s="694"/>
      <c r="R110" s="694"/>
      <c r="S110" s="267"/>
      <c r="T110" s="589"/>
      <c r="U110" s="696" t="s">
        <v>228</v>
      </c>
      <c r="V110" s="696"/>
      <c r="W110" s="696"/>
      <c r="X110" s="696"/>
      <c r="Y110" s="696"/>
      <c r="Z110" s="696"/>
      <c r="AA110" s="696"/>
      <c r="AB110" s="696"/>
      <c r="AC110" s="696"/>
      <c r="AD110" s="696"/>
      <c r="AE110" s="696"/>
      <c r="AF110" s="696"/>
      <c r="AG110" s="696"/>
      <c r="AH110" s="696"/>
      <c r="AI110" s="696"/>
      <c r="AJ110" s="696"/>
    </row>
    <row r="111" spans="1:36" ht="3.75" customHeight="1" x14ac:dyDescent="0.2">
      <c r="A111" s="190"/>
      <c r="B111" s="249"/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249"/>
      <c r="P111" s="249"/>
      <c r="Q111" s="249"/>
      <c r="R111" s="300"/>
      <c r="S111" s="300"/>
      <c r="T111" s="269"/>
      <c r="U111" s="576"/>
      <c r="V111" s="576"/>
      <c r="W111" s="576"/>
      <c r="X111" s="576"/>
      <c r="Y111" s="576"/>
      <c r="Z111" s="576"/>
      <c r="AA111" s="576"/>
      <c r="AB111" s="576"/>
      <c r="AC111" s="576"/>
      <c r="AD111" s="576"/>
      <c r="AE111" s="576"/>
      <c r="AF111" s="576"/>
      <c r="AG111" s="576"/>
      <c r="AH111" s="577"/>
      <c r="AI111" s="577"/>
    </row>
    <row r="112" spans="1:36" x14ac:dyDescent="0.2">
      <c r="A112" s="478" t="s">
        <v>38</v>
      </c>
      <c r="B112" s="482">
        <v>1990</v>
      </c>
      <c r="C112" s="482">
        <v>1992</v>
      </c>
      <c r="D112" s="482">
        <v>1994</v>
      </c>
      <c r="E112" s="483">
        <v>1996</v>
      </c>
      <c r="F112" s="483">
        <v>1998</v>
      </c>
      <c r="G112" s="483">
        <v>2000</v>
      </c>
      <c r="H112" s="483">
        <v>2002</v>
      </c>
      <c r="I112" s="483">
        <v>2004</v>
      </c>
      <c r="J112" s="483">
        <v>2006</v>
      </c>
      <c r="K112" s="483">
        <v>2008</v>
      </c>
      <c r="L112" s="483">
        <v>2010</v>
      </c>
      <c r="M112" s="483">
        <v>2012</v>
      </c>
      <c r="N112" s="483">
        <v>2014</v>
      </c>
      <c r="O112" s="483">
        <v>2016</v>
      </c>
      <c r="P112" s="483" t="s">
        <v>241</v>
      </c>
      <c r="Q112" s="483" t="s">
        <v>242</v>
      </c>
      <c r="R112" s="483">
        <v>2022</v>
      </c>
      <c r="S112" s="303"/>
      <c r="T112" s="478" t="s">
        <v>38</v>
      </c>
      <c r="U112" s="518" t="s">
        <v>384</v>
      </c>
      <c r="V112" s="518" t="s">
        <v>385</v>
      </c>
      <c r="W112" s="518" t="s">
        <v>386</v>
      </c>
      <c r="X112" s="518" t="s">
        <v>387</v>
      </c>
      <c r="Y112" s="518" t="s">
        <v>388</v>
      </c>
      <c r="Z112" s="518" t="s">
        <v>389</v>
      </c>
      <c r="AA112" s="518" t="s">
        <v>390</v>
      </c>
      <c r="AB112" s="518" t="s">
        <v>391</v>
      </c>
      <c r="AC112" s="518" t="s">
        <v>392</v>
      </c>
      <c r="AD112" s="518" t="s">
        <v>393</v>
      </c>
      <c r="AE112" s="518" t="s">
        <v>394</v>
      </c>
      <c r="AF112" s="518" t="s">
        <v>395</v>
      </c>
      <c r="AG112" s="518" t="s">
        <v>396</v>
      </c>
      <c r="AH112" s="518" t="s">
        <v>397</v>
      </c>
      <c r="AI112" s="519" t="s">
        <v>398</v>
      </c>
      <c r="AJ112" s="519" t="s">
        <v>399</v>
      </c>
    </row>
    <row r="113" spans="1:36" ht="6" customHeight="1" x14ac:dyDescent="0.2">
      <c r="A113" s="258"/>
      <c r="B113" s="304"/>
      <c r="C113" s="304"/>
      <c r="D113" s="304"/>
      <c r="E113" s="305"/>
      <c r="F113" s="305"/>
      <c r="G113" s="305"/>
      <c r="H113" s="305"/>
      <c r="I113" s="305"/>
      <c r="J113" s="305"/>
      <c r="K113" s="305"/>
      <c r="L113" s="305"/>
      <c r="M113" s="305"/>
      <c r="N113" s="305"/>
      <c r="O113" s="305"/>
      <c r="P113" s="305"/>
      <c r="Q113" s="305"/>
      <c r="R113" s="300"/>
      <c r="S113" s="300"/>
      <c r="T113" s="258"/>
      <c r="U113" s="307"/>
      <c r="V113" s="308"/>
      <c r="W113" s="308"/>
      <c r="X113" s="308"/>
      <c r="Y113" s="307"/>
      <c r="Z113" s="281"/>
      <c r="AA113" s="281"/>
      <c r="AB113" s="281"/>
      <c r="AC113" s="281"/>
      <c r="AD113" s="281"/>
      <c r="AE113" s="281"/>
      <c r="AF113" s="281"/>
      <c r="AG113" s="281"/>
      <c r="AH113" s="281"/>
      <c r="AI113" s="281"/>
      <c r="AJ113" s="281"/>
    </row>
    <row r="114" spans="1:36" ht="15" x14ac:dyDescent="0.25">
      <c r="A114" s="574" t="s">
        <v>39</v>
      </c>
      <c r="B114" s="283">
        <v>14970</v>
      </c>
      <c r="C114" s="283">
        <v>18430</v>
      </c>
      <c r="D114" s="283">
        <v>14963.7</v>
      </c>
      <c r="E114" s="283">
        <v>24520</v>
      </c>
      <c r="F114" s="283">
        <v>22820</v>
      </c>
      <c r="G114" s="283">
        <v>13320</v>
      </c>
      <c r="H114" s="283">
        <v>15183.199999999999</v>
      </c>
      <c r="I114" s="283">
        <v>19150</v>
      </c>
      <c r="J114" s="283">
        <v>20206</v>
      </c>
      <c r="K114" s="283">
        <v>32173</v>
      </c>
      <c r="L114" s="283">
        <v>27620</v>
      </c>
      <c r="M114" s="283">
        <v>31113.64</v>
      </c>
      <c r="N114" s="285">
        <v>30839.8103424896</v>
      </c>
      <c r="O114" s="285">
        <v>28813.039361713869</v>
      </c>
      <c r="P114" s="285">
        <v>29500.860081091523</v>
      </c>
      <c r="Q114" s="285">
        <v>23180.788497149944</v>
      </c>
      <c r="R114" s="622">
        <v>22496.845482110977</v>
      </c>
      <c r="S114" s="89"/>
      <c r="T114" s="574" t="s">
        <v>39</v>
      </c>
      <c r="U114" s="315">
        <f>($R114/B114)-1</f>
        <v>0.50279528938617091</v>
      </c>
      <c r="V114" s="315">
        <f t="shared" ref="V114:AJ114" si="46">($R114/C114)-1</f>
        <v>0.22066443201904384</v>
      </c>
      <c r="W114" s="315">
        <f t="shared" si="46"/>
        <v>0.50342799455421972</v>
      </c>
      <c r="X114" s="315">
        <f t="shared" si="46"/>
        <v>-8.2510380011787232E-2</v>
      </c>
      <c r="Y114" s="315">
        <f t="shared" si="46"/>
        <v>-1.4161021818099195E-2</v>
      </c>
      <c r="Z114" s="315">
        <f t="shared" si="46"/>
        <v>0.68895236352184508</v>
      </c>
      <c r="AA114" s="315">
        <f t="shared" si="46"/>
        <v>0.48169328482210472</v>
      </c>
      <c r="AB114" s="315">
        <f t="shared" si="46"/>
        <v>0.17476999906584734</v>
      </c>
      <c r="AC114" s="315">
        <f t="shared" si="46"/>
        <v>0.11337451658472619</v>
      </c>
      <c r="AD114" s="315">
        <f t="shared" si="46"/>
        <v>-0.30075387803092724</v>
      </c>
      <c r="AE114" s="315">
        <f t="shared" si="46"/>
        <v>-0.18548712953979085</v>
      </c>
      <c r="AF114" s="315">
        <f t="shared" si="46"/>
        <v>-0.27694588347390481</v>
      </c>
      <c r="AG114" s="315">
        <f t="shared" si="46"/>
        <v>-0.27052581607105697</v>
      </c>
      <c r="AH114" s="315">
        <f t="shared" si="46"/>
        <v>-0.21921303755256416</v>
      </c>
      <c r="AI114" s="315">
        <f t="shared" si="46"/>
        <v>-0.23741730172367903</v>
      </c>
      <c r="AJ114" s="620">
        <f t="shared" si="46"/>
        <v>-2.9504734712672009E-2</v>
      </c>
    </row>
    <row r="115" spans="1:36" ht="6" customHeight="1" x14ac:dyDescent="0.2">
      <c r="A115" s="258"/>
      <c r="B115" s="316"/>
      <c r="C115" s="316"/>
      <c r="D115" s="316"/>
      <c r="E115" s="336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34"/>
      <c r="T115" s="258"/>
      <c r="U115" s="332"/>
      <c r="V115" s="332"/>
      <c r="W115" s="332"/>
      <c r="X115" s="332"/>
      <c r="Y115" s="332"/>
      <c r="Z115" s="332"/>
      <c r="AA115" s="332"/>
      <c r="AB115" s="332"/>
      <c r="AC115" s="332"/>
      <c r="AD115" s="332"/>
      <c r="AE115" s="332"/>
      <c r="AF115" s="332"/>
      <c r="AG115" s="320"/>
      <c r="AH115" s="320"/>
      <c r="AI115" s="320"/>
      <c r="AJ115" s="320"/>
    </row>
    <row r="116" spans="1:36" ht="15" x14ac:dyDescent="0.25">
      <c r="A116" s="574" t="s">
        <v>40</v>
      </c>
      <c r="B116" s="283">
        <v>55070</v>
      </c>
      <c r="C116" s="283">
        <v>39430</v>
      </c>
      <c r="D116" s="283">
        <v>35668.800000000003</v>
      </c>
      <c r="E116" s="283">
        <v>42870</v>
      </c>
      <c r="F116" s="283">
        <v>46260</v>
      </c>
      <c r="G116" s="283">
        <v>41680</v>
      </c>
      <c r="H116" s="283">
        <v>35349.5</v>
      </c>
      <c r="I116" s="283">
        <v>42210</v>
      </c>
      <c r="J116" s="283">
        <v>48774</v>
      </c>
      <c r="K116" s="283">
        <v>58475</v>
      </c>
      <c r="L116" s="283">
        <v>38277</v>
      </c>
      <c r="M116" s="283">
        <v>40344.42</v>
      </c>
      <c r="N116" s="285">
        <v>36704.474829583196</v>
      </c>
      <c r="O116" s="285">
        <v>33355.159729904088</v>
      </c>
      <c r="P116" s="285">
        <v>28538.026768421754</v>
      </c>
      <c r="Q116" s="285">
        <v>26852.201701270416</v>
      </c>
      <c r="R116" s="622">
        <v>22945.498284779489</v>
      </c>
      <c r="S116" s="89"/>
      <c r="T116" s="574" t="s">
        <v>40</v>
      </c>
      <c r="U116" s="315">
        <f>($R116/B116)-1</f>
        <v>-0.58333941738188688</v>
      </c>
      <c r="V116" s="315">
        <f t="shared" ref="V116:AJ116" si="47">($R116/C116)-1</f>
        <v>-0.41807004096425338</v>
      </c>
      <c r="W116" s="315">
        <f t="shared" si="47"/>
        <v>-0.3567067497426466</v>
      </c>
      <c r="X116" s="315">
        <f t="shared" si="47"/>
        <v>-0.46476561033871033</v>
      </c>
      <c r="Y116" s="315">
        <f t="shared" si="47"/>
        <v>-0.50398836392608115</v>
      </c>
      <c r="Z116" s="315">
        <f t="shared" si="47"/>
        <v>-0.44948420621930207</v>
      </c>
      <c r="AA116" s="315">
        <f t="shared" si="47"/>
        <v>-0.35089610079974287</v>
      </c>
      <c r="AB116" s="315">
        <f t="shared" si="47"/>
        <v>-0.45639662912154733</v>
      </c>
      <c r="AC116" s="315">
        <f t="shared" si="47"/>
        <v>-0.52955471593924042</v>
      </c>
      <c r="AD116" s="315">
        <f t="shared" si="47"/>
        <v>-0.60760156845182578</v>
      </c>
      <c r="AE116" s="315">
        <f t="shared" si="47"/>
        <v>-0.40054083954386477</v>
      </c>
      <c r="AF116" s="315">
        <f t="shared" si="47"/>
        <v>-0.43125968139387083</v>
      </c>
      <c r="AG116" s="315">
        <f t="shared" si="47"/>
        <v>-0.37485828659000997</v>
      </c>
      <c r="AH116" s="315">
        <f t="shared" si="47"/>
        <v>-0.31208549230216898</v>
      </c>
      <c r="AI116" s="315">
        <f t="shared" si="47"/>
        <v>-0.19596759541309905</v>
      </c>
      <c r="AJ116" s="620">
        <f t="shared" si="47"/>
        <v>-0.14548912822690796</v>
      </c>
    </row>
    <row r="117" spans="1:36" ht="6" customHeight="1" x14ac:dyDescent="0.2">
      <c r="A117" s="258"/>
      <c r="B117" s="316"/>
      <c r="C117" s="316"/>
      <c r="D117" s="316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34"/>
      <c r="T117" s="258"/>
      <c r="U117" s="332"/>
      <c r="V117" s="332"/>
      <c r="W117" s="332"/>
      <c r="X117" s="332"/>
      <c r="Y117" s="332"/>
      <c r="Z117" s="332"/>
      <c r="AA117" s="332"/>
      <c r="AB117" s="332"/>
      <c r="AC117" s="332"/>
      <c r="AD117" s="332"/>
      <c r="AE117" s="332"/>
      <c r="AF117" s="332"/>
      <c r="AG117" s="320"/>
      <c r="AH117" s="320"/>
      <c r="AI117" s="320"/>
      <c r="AJ117" s="320"/>
    </row>
    <row r="118" spans="1:36" ht="15" x14ac:dyDescent="0.25">
      <c r="A118" s="574" t="s">
        <v>41</v>
      </c>
      <c r="B118" s="283">
        <v>550</v>
      </c>
      <c r="C118" s="283">
        <v>830</v>
      </c>
      <c r="D118" s="283">
        <v>875.49999999999989</v>
      </c>
      <c r="E118" s="283">
        <v>1660</v>
      </c>
      <c r="F118" s="283">
        <v>959.08344000374723</v>
      </c>
      <c r="G118" s="283">
        <v>2750</v>
      </c>
      <c r="H118" s="283">
        <v>775.80000000000007</v>
      </c>
      <c r="I118" s="283">
        <v>1140</v>
      </c>
      <c r="J118" s="283">
        <v>1356.6000000000001</v>
      </c>
      <c r="K118" s="283">
        <v>1077</v>
      </c>
      <c r="L118" s="283">
        <v>892</v>
      </c>
      <c r="M118" s="283">
        <v>1540</v>
      </c>
      <c r="N118" s="285">
        <v>1849.1616017056101</v>
      </c>
      <c r="O118" s="285">
        <v>260.11845907470911</v>
      </c>
      <c r="P118" s="285">
        <v>176.57964727561921</v>
      </c>
      <c r="Q118" s="285">
        <v>69.99809111841023</v>
      </c>
      <c r="R118" s="622">
        <v>85.157475739717484</v>
      </c>
      <c r="S118" s="344"/>
      <c r="T118" s="574" t="s">
        <v>41</v>
      </c>
      <c r="U118" s="315">
        <f t="shared" ref="U118:AJ118" si="48">($R118/B118)-1</f>
        <v>-0.8451682259277864</v>
      </c>
      <c r="V118" s="315">
        <f t="shared" si="48"/>
        <v>-0.89740063163889461</v>
      </c>
      <c r="W118" s="315">
        <f t="shared" si="48"/>
        <v>-0.90273275186782698</v>
      </c>
      <c r="X118" s="315">
        <f t="shared" si="48"/>
        <v>-0.94870031581944725</v>
      </c>
      <c r="Y118" s="315">
        <f t="shared" si="48"/>
        <v>-0.91120952339727113</v>
      </c>
      <c r="Z118" s="315">
        <f t="shared" si="48"/>
        <v>-0.96903364518555724</v>
      </c>
      <c r="AA118" s="315">
        <f t="shared" si="48"/>
        <v>-0.89023269432879937</v>
      </c>
      <c r="AB118" s="315">
        <f t="shared" si="48"/>
        <v>-0.92530045987744081</v>
      </c>
      <c r="AC118" s="315">
        <f t="shared" si="48"/>
        <v>-0.93722727720793342</v>
      </c>
      <c r="AD118" s="315">
        <f t="shared" si="48"/>
        <v>-0.92093084889534127</v>
      </c>
      <c r="AE118" s="315">
        <f t="shared" si="48"/>
        <v>-0.90453197787027184</v>
      </c>
      <c r="AF118" s="315">
        <f t="shared" si="48"/>
        <v>-0.94470293783135229</v>
      </c>
      <c r="AG118" s="315">
        <f t="shared" si="48"/>
        <v>-0.95394806183452496</v>
      </c>
      <c r="AH118" s="315">
        <f t="shared" si="48"/>
        <v>-0.67262040516986432</v>
      </c>
      <c r="AI118" s="315">
        <f t="shared" si="48"/>
        <v>-0.51773900869335698</v>
      </c>
      <c r="AJ118" s="620">
        <f t="shared" si="48"/>
        <v>0.21656854321446173</v>
      </c>
    </row>
    <row r="119" spans="1:36" ht="6" customHeight="1" x14ac:dyDescent="0.2">
      <c r="A119" s="258"/>
      <c r="B119" s="316"/>
      <c r="C119" s="316"/>
      <c r="D119" s="316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34"/>
      <c r="T119" s="258"/>
      <c r="U119" s="332"/>
      <c r="V119" s="332"/>
      <c r="W119" s="332"/>
      <c r="X119" s="332"/>
      <c r="Y119" s="332"/>
      <c r="Z119" s="332"/>
      <c r="AA119" s="332"/>
      <c r="AB119" s="332"/>
      <c r="AC119" s="332"/>
      <c r="AD119" s="332"/>
      <c r="AE119" s="332"/>
      <c r="AF119" s="332"/>
      <c r="AG119" s="320"/>
      <c r="AH119" s="320"/>
      <c r="AI119" s="320"/>
      <c r="AJ119" s="320"/>
    </row>
    <row r="120" spans="1:36" ht="15" x14ac:dyDescent="0.25">
      <c r="A120" s="574" t="s">
        <v>42</v>
      </c>
      <c r="B120" s="394">
        <v>10</v>
      </c>
      <c r="C120" s="394" t="s">
        <v>13</v>
      </c>
      <c r="D120" s="394">
        <v>6.3999999999999995</v>
      </c>
      <c r="E120" s="394">
        <v>40</v>
      </c>
      <c r="F120" s="394">
        <v>16.647155101931837</v>
      </c>
      <c r="G120" s="394">
        <v>140</v>
      </c>
      <c r="H120" s="394">
        <v>64.699999999999989</v>
      </c>
      <c r="I120" s="394">
        <v>40</v>
      </c>
      <c r="J120" s="394">
        <v>43</v>
      </c>
      <c r="K120" s="394">
        <v>69</v>
      </c>
      <c r="L120" s="394">
        <v>28</v>
      </c>
      <c r="M120" s="394">
        <v>37.24</v>
      </c>
      <c r="N120" s="373">
        <v>50.993019108865404</v>
      </c>
      <c r="O120" s="373">
        <v>61.867898772770459</v>
      </c>
      <c r="P120" s="373">
        <v>21.687137603759766</v>
      </c>
      <c r="Q120" s="373">
        <v>368.42716574668884</v>
      </c>
      <c r="R120" s="623" t="s">
        <v>13</v>
      </c>
      <c r="S120" s="89"/>
      <c r="T120" s="574" t="s">
        <v>42</v>
      </c>
      <c r="U120" s="315">
        <f>($Q120/B120)-1</f>
        <v>35.842716574668884</v>
      </c>
      <c r="V120" s="315" t="s">
        <v>13</v>
      </c>
      <c r="W120" s="315">
        <f t="shared" ref="W120:AI120" si="49">($Q120/D120)-1</f>
        <v>56.566744647920139</v>
      </c>
      <c r="X120" s="315">
        <f t="shared" si="49"/>
        <v>8.2106791436672211</v>
      </c>
      <c r="Y120" s="315">
        <f t="shared" si="49"/>
        <v>21.131539202391064</v>
      </c>
      <c r="Z120" s="315">
        <f t="shared" si="49"/>
        <v>1.6316226124763489</v>
      </c>
      <c r="AA120" s="315">
        <f t="shared" si="49"/>
        <v>4.6943920517262585</v>
      </c>
      <c r="AB120" s="315">
        <f t="shared" si="49"/>
        <v>8.2106791436672211</v>
      </c>
      <c r="AC120" s="315">
        <f t="shared" si="49"/>
        <v>7.5680736220160192</v>
      </c>
      <c r="AD120" s="315">
        <f t="shared" si="49"/>
        <v>4.3395241412563603</v>
      </c>
      <c r="AE120" s="315">
        <f t="shared" si="49"/>
        <v>12.158113062381744</v>
      </c>
      <c r="AF120" s="315">
        <f t="shared" si="49"/>
        <v>8.893318092016349</v>
      </c>
      <c r="AG120" s="315">
        <f t="shared" si="49"/>
        <v>6.2250510400282586</v>
      </c>
      <c r="AH120" s="315">
        <f t="shared" si="49"/>
        <v>4.9550618827359054</v>
      </c>
      <c r="AI120" s="315">
        <f t="shared" si="49"/>
        <v>15.988279987803317</v>
      </c>
      <c r="AJ120" s="620" t="s">
        <v>13</v>
      </c>
    </row>
    <row r="121" spans="1:36" ht="6" customHeight="1" x14ac:dyDescent="0.2">
      <c r="A121" s="258"/>
      <c r="B121" s="316"/>
      <c r="C121" s="316"/>
      <c r="D121" s="316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34"/>
      <c r="T121" s="258"/>
      <c r="U121" s="332"/>
      <c r="V121" s="332"/>
      <c r="W121" s="332"/>
      <c r="X121" s="332"/>
      <c r="Y121" s="332"/>
      <c r="Z121" s="332"/>
      <c r="AA121" s="332"/>
      <c r="AB121" s="332"/>
      <c r="AC121" s="332"/>
      <c r="AD121" s="332"/>
      <c r="AE121" s="332"/>
      <c r="AF121" s="332"/>
      <c r="AG121" s="320"/>
      <c r="AH121" s="320"/>
      <c r="AI121" s="320"/>
      <c r="AJ121" s="320"/>
    </row>
    <row r="122" spans="1:36" ht="15" x14ac:dyDescent="0.25">
      <c r="A122" s="574" t="s">
        <v>43</v>
      </c>
      <c r="B122" s="283">
        <v>10510</v>
      </c>
      <c r="C122" s="283">
        <v>9320</v>
      </c>
      <c r="D122" s="283">
        <v>10859.199999999999</v>
      </c>
      <c r="E122" s="283">
        <v>12840</v>
      </c>
      <c r="F122" s="283">
        <v>14410</v>
      </c>
      <c r="G122" s="283">
        <v>12870</v>
      </c>
      <c r="H122" s="283">
        <v>11609</v>
      </c>
      <c r="I122" s="283">
        <v>11640</v>
      </c>
      <c r="J122" s="283">
        <v>12618</v>
      </c>
      <c r="K122" s="283">
        <v>16934</v>
      </c>
      <c r="L122" s="283">
        <v>14163</v>
      </c>
      <c r="M122" s="283">
        <v>16554.82</v>
      </c>
      <c r="N122" s="285">
        <v>14479.140476844001</v>
      </c>
      <c r="O122" s="285">
        <v>18173.035362801296</v>
      </c>
      <c r="P122" s="285">
        <v>14271.608899604529</v>
      </c>
      <c r="Q122" s="285">
        <v>13895.853796638548</v>
      </c>
      <c r="R122" s="622">
        <v>14584.234344005585</v>
      </c>
      <c r="S122" s="89"/>
      <c r="T122" s="574" t="s">
        <v>43</v>
      </c>
      <c r="U122" s="315">
        <f>($R122/B122)-1</f>
        <v>0.38765312502431826</v>
      </c>
      <c r="V122" s="315">
        <f t="shared" ref="V122:AJ122" si="50">($R122/C122)-1</f>
        <v>0.56483201115939741</v>
      </c>
      <c r="W122" s="315">
        <f t="shared" si="50"/>
        <v>0.34303027331714908</v>
      </c>
      <c r="X122" s="315">
        <f t="shared" si="50"/>
        <v>0.13584379626211729</v>
      </c>
      <c r="Y122" s="315">
        <f t="shared" si="50"/>
        <v>1.2091210548617948E-2</v>
      </c>
      <c r="Z122" s="315">
        <f t="shared" si="50"/>
        <v>0.13319614172537575</v>
      </c>
      <c r="AA122" s="315">
        <f t="shared" si="50"/>
        <v>0.25628687604492928</v>
      </c>
      <c r="AB122" s="315">
        <f t="shared" si="50"/>
        <v>0.2529410948458406</v>
      </c>
      <c r="AC122" s="315">
        <f t="shared" si="50"/>
        <v>0.1558277337141849</v>
      </c>
      <c r="AD122" s="315">
        <f t="shared" si="50"/>
        <v>-0.138760225345129</v>
      </c>
      <c r="AE122" s="315">
        <f t="shared" si="50"/>
        <v>2.9741886888765334E-2</v>
      </c>
      <c r="AF122" s="315">
        <f t="shared" si="50"/>
        <v>-0.11903395240748105</v>
      </c>
      <c r="AG122" s="315">
        <f t="shared" si="50"/>
        <v>7.258294601786508E-3</v>
      </c>
      <c r="AH122" s="315">
        <f t="shared" si="50"/>
        <v>-0.19747944947830187</v>
      </c>
      <c r="AI122" s="315">
        <f t="shared" si="50"/>
        <v>2.1905410006696435E-2</v>
      </c>
      <c r="AJ122" s="620">
        <f t="shared" si="50"/>
        <v>4.9538557143826489E-2</v>
      </c>
    </row>
    <row r="123" spans="1:36" ht="6" customHeight="1" x14ac:dyDescent="0.2">
      <c r="A123" s="258"/>
      <c r="B123" s="336"/>
      <c r="C123" s="316"/>
      <c r="D123" s="316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34"/>
      <c r="T123" s="258"/>
      <c r="U123" s="332"/>
      <c r="V123" s="332"/>
      <c r="W123" s="332"/>
      <c r="X123" s="332"/>
      <c r="Y123" s="332"/>
      <c r="Z123" s="332"/>
      <c r="AA123" s="332"/>
      <c r="AB123" s="332"/>
      <c r="AC123" s="332"/>
      <c r="AD123" s="332"/>
      <c r="AE123" s="332"/>
      <c r="AF123" s="332"/>
      <c r="AG123" s="320"/>
      <c r="AH123" s="320"/>
      <c r="AI123" s="320"/>
      <c r="AJ123" s="320"/>
    </row>
    <row r="124" spans="1:36" ht="15" x14ac:dyDescent="0.25">
      <c r="A124" s="574" t="s">
        <v>44</v>
      </c>
      <c r="B124" s="354" t="s">
        <v>13</v>
      </c>
      <c r="C124" s="311" t="s">
        <v>13</v>
      </c>
      <c r="D124" s="311" t="s">
        <v>13</v>
      </c>
      <c r="E124" s="353" t="s">
        <v>13</v>
      </c>
      <c r="F124" s="353" t="s">
        <v>13</v>
      </c>
      <c r="G124" s="353" t="s">
        <v>13</v>
      </c>
      <c r="H124" s="353" t="s">
        <v>13</v>
      </c>
      <c r="I124" s="353" t="s">
        <v>13</v>
      </c>
      <c r="J124" s="353" t="s">
        <v>13</v>
      </c>
      <c r="K124" s="283">
        <v>14</v>
      </c>
      <c r="L124" s="283" t="s">
        <v>13</v>
      </c>
      <c r="M124" s="283">
        <v>44.64</v>
      </c>
      <c r="N124" s="285">
        <v>4.0384267144218597</v>
      </c>
      <c r="O124" s="285" t="s">
        <v>13</v>
      </c>
      <c r="P124" s="285">
        <v>488.27492332458496</v>
      </c>
      <c r="Q124" s="285">
        <v>56.429347991943359</v>
      </c>
      <c r="R124" s="622">
        <v>2379.291540145874</v>
      </c>
      <c r="S124" s="333"/>
      <c r="T124" s="574" t="s">
        <v>44</v>
      </c>
      <c r="U124" s="315" t="s">
        <v>13</v>
      </c>
      <c r="V124" s="315" t="s">
        <v>13</v>
      </c>
      <c r="W124" s="315" t="s">
        <v>13</v>
      </c>
      <c r="X124" s="315" t="s">
        <v>13</v>
      </c>
      <c r="Y124" s="315" t="s">
        <v>13</v>
      </c>
      <c r="Z124" s="315" t="s">
        <v>13</v>
      </c>
      <c r="AA124" s="315" t="s">
        <v>13</v>
      </c>
      <c r="AB124" s="315" t="s">
        <v>13</v>
      </c>
      <c r="AC124" s="315" t="s">
        <v>13</v>
      </c>
      <c r="AD124" s="315">
        <f>($R124/K124)-1</f>
        <v>168.94939572470528</v>
      </c>
      <c r="AE124" s="315" t="s">
        <v>13</v>
      </c>
      <c r="AF124" s="315">
        <f t="shared" ref="AF124:AJ124" si="51">($R124/M124)-1</f>
        <v>52.299541669934456</v>
      </c>
      <c r="AG124" s="315">
        <f t="shared" si="51"/>
        <v>588.16298558769142</v>
      </c>
      <c r="AH124" s="315" t="s">
        <v>13</v>
      </c>
      <c r="AI124" s="315">
        <f t="shared" si="51"/>
        <v>3.8728522119171362</v>
      </c>
      <c r="AJ124" s="620">
        <f t="shared" si="51"/>
        <v>41.164079948001081</v>
      </c>
    </row>
    <row r="125" spans="1:36" ht="6" customHeight="1" x14ac:dyDescent="0.2">
      <c r="A125" s="258"/>
      <c r="B125" s="336"/>
      <c r="C125" s="316"/>
      <c r="D125" s="316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34"/>
      <c r="T125" s="258"/>
      <c r="U125" s="332"/>
      <c r="V125" s="332"/>
      <c r="W125" s="332"/>
      <c r="X125" s="332"/>
      <c r="Y125" s="332"/>
      <c r="Z125" s="332"/>
      <c r="AA125" s="332"/>
      <c r="AB125" s="332"/>
      <c r="AC125" s="332"/>
      <c r="AD125" s="332"/>
      <c r="AE125" s="332"/>
      <c r="AF125" s="332"/>
      <c r="AG125" s="320"/>
      <c r="AH125" s="320"/>
      <c r="AI125" s="320"/>
      <c r="AJ125" s="320"/>
    </row>
    <row r="126" spans="1:36" ht="15" x14ac:dyDescent="0.25">
      <c r="A126" s="574" t="s">
        <v>45</v>
      </c>
      <c r="B126" s="283">
        <v>330</v>
      </c>
      <c r="C126" s="283">
        <v>940</v>
      </c>
      <c r="D126" s="283">
        <v>3800</v>
      </c>
      <c r="E126" s="283">
        <v>2410</v>
      </c>
      <c r="F126" s="283">
        <v>1715.0312069368945</v>
      </c>
      <c r="G126" s="283">
        <v>2340</v>
      </c>
      <c r="H126" s="283">
        <v>1567.8000000000002</v>
      </c>
      <c r="I126" s="283">
        <v>1350</v>
      </c>
      <c r="J126" s="283">
        <v>1417</v>
      </c>
      <c r="K126" s="283">
        <v>1086</v>
      </c>
      <c r="L126" s="283">
        <v>1371</v>
      </c>
      <c r="M126" s="283">
        <v>1401</v>
      </c>
      <c r="N126" s="285">
        <v>12813.1466103125</v>
      </c>
      <c r="O126" s="285">
        <v>1602.2091301265218</v>
      </c>
      <c r="P126" s="285">
        <v>1629.1230224221945</v>
      </c>
      <c r="Q126" s="285">
        <v>258.24860934913158</v>
      </c>
      <c r="R126" s="622">
        <v>337.64557778835297</v>
      </c>
      <c r="S126" s="89"/>
      <c r="T126" s="574" t="s">
        <v>45</v>
      </c>
      <c r="U126" s="315">
        <f>($R126/B126)-1</f>
        <v>2.3168417540463615E-2</v>
      </c>
      <c r="V126" s="315">
        <f t="shared" ref="V126:AJ126" si="52">($R126/C126)-1</f>
        <v>-0.64080257682090114</v>
      </c>
      <c r="W126" s="315">
        <f t="shared" si="52"/>
        <v>-0.91114590058201239</v>
      </c>
      <c r="X126" s="315">
        <f t="shared" si="52"/>
        <v>-0.85989810050275817</v>
      </c>
      <c r="Y126" s="315">
        <f t="shared" si="52"/>
        <v>-0.803125694493105</v>
      </c>
      <c r="Z126" s="315">
        <f t="shared" si="52"/>
        <v>-0.85570701803916538</v>
      </c>
      <c r="AA126" s="315">
        <f t="shared" si="52"/>
        <v>-0.78463734035696331</v>
      </c>
      <c r="AB126" s="315">
        <f t="shared" si="52"/>
        <v>-0.74989216460121999</v>
      </c>
      <c r="AC126" s="315">
        <f t="shared" si="52"/>
        <v>-0.76171801144082363</v>
      </c>
      <c r="AD126" s="315">
        <f t="shared" si="52"/>
        <v>-0.68909246980814642</v>
      </c>
      <c r="AE126" s="315">
        <f t="shared" si="52"/>
        <v>-0.75372313800995405</v>
      </c>
      <c r="AF126" s="315">
        <f t="shared" si="52"/>
        <v>-0.75899673248511568</v>
      </c>
      <c r="AG126" s="315">
        <f t="shared" si="52"/>
        <v>-0.97364850430130856</v>
      </c>
      <c r="AH126" s="315">
        <f t="shared" si="52"/>
        <v>-0.7892624805092141</v>
      </c>
      <c r="AI126" s="315">
        <f t="shared" si="52"/>
        <v>-0.79274396522471424</v>
      </c>
      <c r="AJ126" s="620">
        <f t="shared" si="52"/>
        <v>0.30744393411963356</v>
      </c>
    </row>
    <row r="127" spans="1:36" ht="6" customHeight="1" x14ac:dyDescent="0.2">
      <c r="A127" s="258"/>
      <c r="B127" s="316"/>
      <c r="C127" s="316"/>
      <c r="D127" s="316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34"/>
      <c r="T127" s="258"/>
      <c r="U127" s="332"/>
      <c r="V127" s="332"/>
      <c r="W127" s="332"/>
      <c r="X127" s="332"/>
      <c r="Y127" s="332"/>
      <c r="Z127" s="332"/>
      <c r="AA127" s="332"/>
      <c r="AB127" s="332"/>
      <c r="AC127" s="332"/>
      <c r="AD127" s="332"/>
      <c r="AE127" s="332"/>
      <c r="AF127" s="332"/>
      <c r="AG127" s="320"/>
      <c r="AH127" s="320"/>
      <c r="AI127" s="320"/>
      <c r="AJ127" s="320"/>
    </row>
    <row r="128" spans="1:36" ht="13.5" x14ac:dyDescent="0.25">
      <c r="A128" s="478" t="s">
        <v>48</v>
      </c>
      <c r="B128" s="505">
        <v>81440</v>
      </c>
      <c r="C128" s="505">
        <v>68940</v>
      </c>
      <c r="D128" s="505">
        <v>66170</v>
      </c>
      <c r="E128" s="505">
        <v>84350</v>
      </c>
      <c r="F128" s="505">
        <v>86190</v>
      </c>
      <c r="G128" s="505">
        <v>73110</v>
      </c>
      <c r="H128" s="505">
        <v>64349.599999999999</v>
      </c>
      <c r="I128" s="505">
        <v>75550</v>
      </c>
      <c r="J128" s="505">
        <v>84410</v>
      </c>
      <c r="K128" s="505">
        <v>109827</v>
      </c>
      <c r="L128" s="505">
        <v>82354</v>
      </c>
      <c r="M128" s="505">
        <v>91035.6</v>
      </c>
      <c r="N128" s="505">
        <v>85208.933357477086</v>
      </c>
      <c r="O128" s="505">
        <v>82265.429942393268</v>
      </c>
      <c r="P128" s="505">
        <v>74626.160479743965</v>
      </c>
      <c r="Q128" s="505">
        <v>64681.94720926509</v>
      </c>
      <c r="R128" s="505">
        <v>62828.672704569995</v>
      </c>
      <c r="S128" s="356"/>
      <c r="T128" s="478" t="s">
        <v>48</v>
      </c>
      <c r="U128" s="523">
        <f>($R128/B128)-1</f>
        <v>-0.22852808565115423</v>
      </c>
      <c r="V128" s="523">
        <f t="shared" ref="V128:AJ128" si="53">($R128/C128)-1</f>
        <v>-8.864704519045552E-2</v>
      </c>
      <c r="W128" s="523">
        <f t="shared" si="53"/>
        <v>-5.049610541680527E-2</v>
      </c>
      <c r="X128" s="523">
        <f t="shared" si="53"/>
        <v>-0.25514318074013043</v>
      </c>
      <c r="Y128" s="523">
        <f t="shared" si="53"/>
        <v>-0.27104452135317325</v>
      </c>
      <c r="Z128" s="523">
        <f t="shared" si="53"/>
        <v>-0.14062819443892771</v>
      </c>
      <c r="AA128" s="523">
        <f t="shared" si="53"/>
        <v>-2.3635380723889599E-2</v>
      </c>
      <c r="AB128" s="523">
        <f t="shared" si="53"/>
        <v>-0.16838288941667778</v>
      </c>
      <c r="AC128" s="523">
        <f t="shared" si="53"/>
        <v>-0.25567263707416188</v>
      </c>
      <c r="AD128" s="523">
        <f t="shared" si="53"/>
        <v>-0.42793053889690158</v>
      </c>
      <c r="AE128" s="523">
        <f t="shared" si="53"/>
        <v>-0.23709021171321376</v>
      </c>
      <c r="AF128" s="523">
        <f t="shared" si="53"/>
        <v>-0.30984501992000946</v>
      </c>
      <c r="AG128" s="523">
        <f t="shared" si="53"/>
        <v>-0.26265157620287505</v>
      </c>
      <c r="AH128" s="523">
        <f t="shared" si="53"/>
        <v>-0.23626883432608259</v>
      </c>
      <c r="AI128" s="523">
        <f t="shared" si="53"/>
        <v>-0.15808783004957361</v>
      </c>
      <c r="AJ128" s="523">
        <f t="shared" si="53"/>
        <v>-2.8652113683269476E-2</v>
      </c>
    </row>
    <row r="129" spans="1:36" x14ac:dyDescent="0.2">
      <c r="A129" s="251"/>
      <c r="B129" s="336"/>
      <c r="C129" s="336"/>
      <c r="D129" s="336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34"/>
      <c r="T129" s="251"/>
      <c r="U129" s="332"/>
      <c r="V129" s="332"/>
      <c r="W129" s="332"/>
      <c r="X129" s="332"/>
      <c r="Y129" s="332"/>
      <c r="Z129" s="332"/>
      <c r="AA129" s="332"/>
      <c r="AB129" s="332"/>
      <c r="AC129" s="332"/>
      <c r="AD129" s="332"/>
      <c r="AE129" s="332"/>
      <c r="AF129" s="332"/>
      <c r="AG129" s="320"/>
      <c r="AH129" s="320"/>
      <c r="AI129" s="320"/>
      <c r="AJ129" s="320"/>
    </row>
    <row r="130" spans="1:36" x14ac:dyDescent="0.2">
      <c r="A130" s="497" t="s">
        <v>239</v>
      </c>
      <c r="B130" s="498">
        <v>48575</v>
      </c>
      <c r="C130" s="498">
        <v>45670</v>
      </c>
      <c r="D130" s="498">
        <v>42703.4</v>
      </c>
      <c r="E130" s="498">
        <v>42438</v>
      </c>
      <c r="F130" s="498">
        <v>44570</v>
      </c>
      <c r="G130" s="498">
        <v>40528</v>
      </c>
      <c r="H130" s="498">
        <v>38062</v>
      </c>
      <c r="I130" s="498">
        <v>38420</v>
      </c>
      <c r="J130" s="498">
        <v>33481.96887034893</v>
      </c>
      <c r="K130" s="498">
        <v>40217</v>
      </c>
      <c r="L130" s="498">
        <v>37551</v>
      </c>
      <c r="M130" s="498">
        <v>36807.285537832031</v>
      </c>
      <c r="N130" s="498">
        <v>34139.601020387272</v>
      </c>
      <c r="O130" s="485">
        <v>33327.023630000003</v>
      </c>
      <c r="P130" s="485">
        <v>29720.614680290222</v>
      </c>
      <c r="Q130" s="485">
        <v>31248.754247665405</v>
      </c>
      <c r="R130" s="485">
        <v>30450.200351715088</v>
      </c>
      <c r="S130" s="344"/>
      <c r="T130" s="497" t="s">
        <v>239</v>
      </c>
      <c r="U130" s="524">
        <f>($R130/B130)-1</f>
        <v>-0.37313020377323547</v>
      </c>
      <c r="V130" s="524">
        <f t="shared" ref="V130:AJ130" si="54">($R130/C130)-1</f>
        <v>-0.33325595901652971</v>
      </c>
      <c r="W130" s="524">
        <f t="shared" si="54"/>
        <v>-0.28693733164771218</v>
      </c>
      <c r="X130" s="524">
        <f t="shared" si="54"/>
        <v>-0.28247795957125477</v>
      </c>
      <c r="Y130" s="524">
        <f t="shared" si="54"/>
        <v>-0.31680053058750079</v>
      </c>
      <c r="Z130" s="524">
        <f t="shared" si="54"/>
        <v>-0.24866264430233198</v>
      </c>
      <c r="AA130" s="524">
        <f t="shared" si="54"/>
        <v>-0.1999842270055413</v>
      </c>
      <c r="AB130" s="524">
        <f t="shared" si="54"/>
        <v>-0.20743882478617681</v>
      </c>
      <c r="AC130" s="524">
        <f t="shared" si="54"/>
        <v>-9.0549290287367912E-2</v>
      </c>
      <c r="AD130" s="524">
        <f t="shared" si="54"/>
        <v>-0.24285251630616189</v>
      </c>
      <c r="AE130" s="524">
        <f t="shared" si="54"/>
        <v>-0.18909748470839427</v>
      </c>
      <c r="AF130" s="524">
        <f t="shared" si="54"/>
        <v>-0.17271268699189657</v>
      </c>
      <c r="AG130" s="524">
        <f t="shared" si="54"/>
        <v>-0.10806806636284272</v>
      </c>
      <c r="AH130" s="524">
        <f t="shared" si="54"/>
        <v>-8.6321038152812557E-2</v>
      </c>
      <c r="AI130" s="524">
        <f t="shared" si="54"/>
        <v>2.4548135335461518E-2</v>
      </c>
      <c r="AJ130" s="524">
        <f t="shared" si="54"/>
        <v>-2.555474338660968E-2</v>
      </c>
    </row>
    <row r="131" spans="1:36" ht="13.5" thickBot="1" x14ac:dyDescent="0.25">
      <c r="A131" s="68"/>
      <c r="B131" s="68"/>
      <c r="C131" s="68"/>
      <c r="D131" s="68"/>
      <c r="E131" s="68"/>
      <c r="F131" s="68"/>
      <c r="G131" s="68"/>
      <c r="H131" s="68"/>
      <c r="I131" s="68"/>
      <c r="J131" s="155"/>
      <c r="K131" s="155"/>
      <c r="L131" s="155"/>
      <c r="M131" s="155"/>
      <c r="N131" s="155"/>
      <c r="O131" s="155"/>
      <c r="P131" s="155"/>
      <c r="Q131" s="155"/>
      <c r="R131" s="155"/>
      <c r="S131" s="156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</row>
    <row r="132" spans="1:36" ht="13.5" thickTop="1" x14ac:dyDescent="0.2">
      <c r="A132" s="350" t="s">
        <v>482</v>
      </c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341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</row>
    <row r="133" spans="1:36" x14ac:dyDescent="0.2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</row>
    <row r="134" spans="1:36" ht="15" x14ac:dyDescent="0.2">
      <c r="A134" s="186" t="s">
        <v>484</v>
      </c>
      <c r="B134" s="187"/>
      <c r="C134" s="187"/>
      <c r="D134" s="187"/>
      <c r="E134" s="187"/>
      <c r="F134" s="262"/>
      <c r="G134" s="262"/>
      <c r="H134" s="262"/>
      <c r="I134" s="262"/>
      <c r="J134" s="68"/>
      <c r="K134" s="68"/>
      <c r="L134" s="68"/>
      <c r="M134" s="68"/>
      <c r="N134" s="68"/>
      <c r="O134" s="68"/>
      <c r="P134" s="263"/>
      <c r="Q134" s="263"/>
      <c r="R134" s="68"/>
      <c r="S134" s="68"/>
      <c r="T134" s="186" t="s">
        <v>379</v>
      </c>
      <c r="U134" s="264"/>
      <c r="V134" s="264"/>
      <c r="W134" s="264"/>
      <c r="X134" s="187"/>
      <c r="Y134" s="68"/>
      <c r="Z134" s="68"/>
      <c r="AA134" s="68"/>
      <c r="AB134" s="68"/>
      <c r="AC134" s="68"/>
      <c r="AD134" s="68"/>
      <c r="AE134" s="68"/>
      <c r="AF134" s="263"/>
      <c r="AG134" s="263"/>
    </row>
    <row r="135" spans="1:36" x14ac:dyDescent="0.2">
      <c r="A135" s="197"/>
      <c r="B135" s="187"/>
      <c r="C135" s="187"/>
      <c r="D135" s="187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187"/>
      <c r="U135" s="264"/>
      <c r="V135" s="264"/>
      <c r="W135" s="264"/>
      <c r="X135" s="187"/>
      <c r="Y135" s="68"/>
      <c r="Z135" s="68"/>
      <c r="AA135" s="68"/>
      <c r="AB135" s="68"/>
      <c r="AC135" s="68"/>
      <c r="AD135" s="68"/>
      <c r="AE135" s="68"/>
      <c r="AF135" s="68"/>
      <c r="AG135" s="68"/>
    </row>
    <row r="136" spans="1:36" x14ac:dyDescent="0.2">
      <c r="A136" s="352"/>
      <c r="B136" s="694" t="s">
        <v>202</v>
      </c>
      <c r="C136" s="694"/>
      <c r="D136" s="694"/>
      <c r="E136" s="694"/>
      <c r="F136" s="694"/>
      <c r="G136" s="694"/>
      <c r="H136" s="694"/>
      <c r="I136" s="694"/>
      <c r="J136" s="694"/>
      <c r="K136" s="694"/>
      <c r="L136" s="694"/>
      <c r="M136" s="694"/>
      <c r="N136" s="694"/>
      <c r="O136" s="694"/>
      <c r="P136" s="694"/>
      <c r="Q136" s="694"/>
      <c r="R136" s="694"/>
      <c r="S136" s="267"/>
      <c r="T136" s="589"/>
      <c r="U136" s="696" t="s">
        <v>228</v>
      </c>
      <c r="V136" s="696"/>
      <c r="W136" s="696"/>
      <c r="X136" s="696"/>
      <c r="Y136" s="696"/>
      <c r="Z136" s="696"/>
      <c r="AA136" s="696"/>
      <c r="AB136" s="696"/>
      <c r="AC136" s="696"/>
      <c r="AD136" s="696"/>
      <c r="AE136" s="696"/>
      <c r="AF136" s="696"/>
      <c r="AG136" s="696"/>
      <c r="AH136" s="696"/>
      <c r="AI136" s="696"/>
      <c r="AJ136" s="696"/>
    </row>
    <row r="137" spans="1:36" ht="3.75" customHeight="1" x14ac:dyDescent="0.2">
      <c r="A137" s="190"/>
      <c r="B137" s="249"/>
      <c r="C137" s="249"/>
      <c r="D137" s="249"/>
      <c r="E137" s="249"/>
      <c r="F137" s="249"/>
      <c r="G137" s="249"/>
      <c r="H137" s="249"/>
      <c r="I137" s="249"/>
      <c r="J137" s="249"/>
      <c r="K137" s="249"/>
      <c r="L137" s="249"/>
      <c r="M137" s="249"/>
      <c r="N137" s="249"/>
      <c r="O137" s="249"/>
      <c r="P137" s="249"/>
      <c r="Q137" s="249"/>
      <c r="R137" s="300"/>
      <c r="S137" s="300"/>
      <c r="T137" s="269"/>
      <c r="U137" s="576"/>
      <c r="V137" s="576"/>
      <c r="W137" s="576"/>
      <c r="X137" s="576"/>
      <c r="Y137" s="576"/>
      <c r="Z137" s="576"/>
      <c r="AA137" s="576"/>
      <c r="AB137" s="576"/>
      <c r="AC137" s="576"/>
      <c r="AD137" s="576"/>
      <c r="AE137" s="576"/>
      <c r="AF137" s="576"/>
      <c r="AG137" s="576"/>
      <c r="AH137" s="577"/>
      <c r="AI137" s="578"/>
    </row>
    <row r="138" spans="1:36" x14ac:dyDescent="0.2">
      <c r="A138" s="478" t="s">
        <v>38</v>
      </c>
      <c r="B138" s="482">
        <v>1990</v>
      </c>
      <c r="C138" s="482">
        <v>1992</v>
      </c>
      <c r="D138" s="482">
        <v>1994</v>
      </c>
      <c r="E138" s="483">
        <v>1996</v>
      </c>
      <c r="F138" s="483">
        <v>1998</v>
      </c>
      <c r="G138" s="483">
        <v>2000</v>
      </c>
      <c r="H138" s="483">
        <v>2002</v>
      </c>
      <c r="I138" s="483">
        <v>2004</v>
      </c>
      <c r="J138" s="483">
        <v>2006</v>
      </c>
      <c r="K138" s="483">
        <v>2008</v>
      </c>
      <c r="L138" s="483">
        <v>2010</v>
      </c>
      <c r="M138" s="483">
        <v>2012</v>
      </c>
      <c r="N138" s="483">
        <v>2014</v>
      </c>
      <c r="O138" s="484">
        <v>2016</v>
      </c>
      <c r="P138" s="484">
        <v>2018</v>
      </c>
      <c r="Q138" s="484" t="s">
        <v>242</v>
      </c>
      <c r="R138" s="484" t="s">
        <v>453</v>
      </c>
      <c r="S138" s="303"/>
      <c r="T138" s="478" t="s">
        <v>38</v>
      </c>
      <c r="U138" s="518" t="s">
        <v>384</v>
      </c>
      <c r="V138" s="518" t="s">
        <v>385</v>
      </c>
      <c r="W138" s="518" t="s">
        <v>386</v>
      </c>
      <c r="X138" s="518" t="s">
        <v>387</v>
      </c>
      <c r="Y138" s="518" t="s">
        <v>388</v>
      </c>
      <c r="Z138" s="518" t="s">
        <v>389</v>
      </c>
      <c r="AA138" s="518" t="s">
        <v>390</v>
      </c>
      <c r="AB138" s="518" t="s">
        <v>391</v>
      </c>
      <c r="AC138" s="518" t="s">
        <v>392</v>
      </c>
      <c r="AD138" s="518" t="s">
        <v>393</v>
      </c>
      <c r="AE138" s="518" t="s">
        <v>394</v>
      </c>
      <c r="AF138" s="518" t="s">
        <v>395</v>
      </c>
      <c r="AG138" s="518" t="s">
        <v>396</v>
      </c>
      <c r="AH138" s="518" t="s">
        <v>397</v>
      </c>
      <c r="AI138" s="519" t="s">
        <v>398</v>
      </c>
      <c r="AJ138" s="519" t="s">
        <v>399</v>
      </c>
    </row>
    <row r="139" spans="1:36" ht="6" customHeight="1" x14ac:dyDescent="0.2">
      <c r="A139" s="258"/>
      <c r="B139" s="307"/>
      <c r="C139" s="307"/>
      <c r="D139" s="307"/>
      <c r="E139" s="342"/>
      <c r="F139" s="342"/>
      <c r="G139" s="342"/>
      <c r="H139" s="342"/>
      <c r="I139" s="342"/>
      <c r="J139" s="342"/>
      <c r="K139" s="342"/>
      <c r="L139" s="342"/>
      <c r="M139" s="342"/>
      <c r="N139" s="342"/>
      <c r="O139" s="343"/>
      <c r="P139" s="343"/>
      <c r="Q139" s="343"/>
      <c r="R139" s="343"/>
      <c r="S139" s="262"/>
      <c r="T139" s="92"/>
      <c r="U139" s="307"/>
      <c r="V139" s="308"/>
      <c r="W139" s="308"/>
      <c r="X139" s="308"/>
      <c r="Y139" s="307"/>
      <c r="Z139" s="281"/>
      <c r="AA139" s="281"/>
      <c r="AB139" s="281"/>
      <c r="AC139" s="281"/>
      <c r="AD139" s="281"/>
      <c r="AE139" s="281"/>
      <c r="AF139" s="281"/>
      <c r="AG139" s="281"/>
      <c r="AH139" s="281"/>
      <c r="AI139" s="282"/>
      <c r="AJ139" s="282"/>
    </row>
    <row r="140" spans="1:36" ht="15" x14ac:dyDescent="0.25">
      <c r="A140" s="574" t="s">
        <v>39</v>
      </c>
      <c r="B140" s="283">
        <v>467</v>
      </c>
      <c r="C140" s="283">
        <v>525</v>
      </c>
      <c r="D140" s="283">
        <v>85.5</v>
      </c>
      <c r="E140" s="283">
        <v>226</v>
      </c>
      <c r="F140" s="285">
        <v>663.61851391934078</v>
      </c>
      <c r="G140" s="285">
        <v>243.8</v>
      </c>
      <c r="H140" s="285">
        <v>70.400000000000006</v>
      </c>
      <c r="I140" s="285">
        <v>237.56591036497844</v>
      </c>
      <c r="J140" s="285">
        <f>'[5]Table 8'!J68</f>
        <v>646</v>
      </c>
      <c r="K140" s="285">
        <v>737</v>
      </c>
      <c r="L140" s="285">
        <v>1337</v>
      </c>
      <c r="M140" s="285">
        <v>1265.3399999999999</v>
      </c>
      <c r="N140" s="285">
        <v>1244.9224550819317</v>
      </c>
      <c r="O140" s="357">
        <v>1617.91706</v>
      </c>
      <c r="P140" s="357">
        <v>2111.7775497436523</v>
      </c>
      <c r="Q140" s="357">
        <v>1691.4316749572754</v>
      </c>
      <c r="R140" s="614">
        <v>1572.3278198242188</v>
      </c>
      <c r="S140" s="279"/>
      <c r="T140" s="574" t="s">
        <v>39</v>
      </c>
      <c r="U140" s="315">
        <f>($R140/B140)-1</f>
        <v>2.3668689931996121</v>
      </c>
      <c r="V140" s="315">
        <f t="shared" ref="V140:AJ140" si="55">($R140/C140)-1</f>
        <v>1.9949101329985117</v>
      </c>
      <c r="W140" s="315">
        <f t="shared" si="55"/>
        <v>17.389799062271564</v>
      </c>
      <c r="X140" s="315">
        <f t="shared" si="55"/>
        <v>5.9572027425850385</v>
      </c>
      <c r="Y140" s="315">
        <f t="shared" si="55"/>
        <v>1.3693248257014821</v>
      </c>
      <c r="Z140" s="315">
        <f t="shared" si="55"/>
        <v>5.4492527474332189</v>
      </c>
      <c r="AA140" s="315">
        <f t="shared" si="55"/>
        <v>21.334201986139469</v>
      </c>
      <c r="AB140" s="315">
        <f t="shared" si="55"/>
        <v>5.6184909165149675</v>
      </c>
      <c r="AC140" s="315">
        <f t="shared" si="55"/>
        <v>1.4339439935359422</v>
      </c>
      <c r="AD140" s="315">
        <f t="shared" si="55"/>
        <v>1.1334163091237706</v>
      </c>
      <c r="AE140" s="315">
        <f t="shared" si="55"/>
        <v>0.17601183232925854</v>
      </c>
      <c r="AF140" s="315">
        <f t="shared" si="55"/>
        <v>0.24261291022509268</v>
      </c>
      <c r="AG140" s="315">
        <f t="shared" si="55"/>
        <v>0.26299257709247414</v>
      </c>
      <c r="AH140" s="315">
        <f t="shared" si="55"/>
        <v>-2.8177736240559303E-2</v>
      </c>
      <c r="AI140" s="315">
        <f t="shared" si="55"/>
        <v>-0.25544817918199625</v>
      </c>
      <c r="AJ140" s="620">
        <f t="shared" si="55"/>
        <v>-7.0416001365272485E-2</v>
      </c>
    </row>
    <row r="141" spans="1:36" ht="6" customHeight="1" x14ac:dyDescent="0.2">
      <c r="A141" s="258"/>
      <c r="B141" s="336"/>
      <c r="C141" s="336"/>
      <c r="D141" s="336"/>
      <c r="E141" s="290"/>
      <c r="F141" s="317"/>
      <c r="G141" s="317"/>
      <c r="H141" s="317"/>
      <c r="I141" s="317"/>
      <c r="J141" s="317"/>
      <c r="K141" s="317"/>
      <c r="L141" s="317"/>
      <c r="M141" s="317"/>
      <c r="N141" s="317"/>
      <c r="O141" s="318"/>
      <c r="P141" s="318"/>
      <c r="Q141" s="318"/>
      <c r="R141" s="318"/>
      <c r="S141" s="334"/>
      <c r="T141" s="258"/>
      <c r="U141" s="332"/>
      <c r="V141" s="332"/>
      <c r="W141" s="332"/>
      <c r="X141" s="332"/>
      <c r="Y141" s="332"/>
      <c r="Z141" s="332"/>
      <c r="AA141" s="332"/>
      <c r="AB141" s="332"/>
      <c r="AC141" s="332"/>
      <c r="AD141" s="332"/>
      <c r="AE141" s="332"/>
      <c r="AF141" s="332"/>
      <c r="AG141" s="320"/>
      <c r="AH141" s="320"/>
      <c r="AI141" s="321"/>
      <c r="AJ141" s="321"/>
    </row>
    <row r="142" spans="1:36" ht="15" x14ac:dyDescent="0.25">
      <c r="A142" s="574" t="s">
        <v>40</v>
      </c>
      <c r="B142" s="283">
        <v>1603</v>
      </c>
      <c r="C142" s="283">
        <v>1343</v>
      </c>
      <c r="D142" s="283">
        <v>596.9</v>
      </c>
      <c r="E142" s="283">
        <v>292</v>
      </c>
      <c r="F142" s="285">
        <v>1171.1706117296426</v>
      </c>
      <c r="G142" s="285">
        <v>365.7</v>
      </c>
      <c r="H142" s="285">
        <v>193.8</v>
      </c>
      <c r="I142" s="285">
        <v>448.18060277581498</v>
      </c>
      <c r="J142" s="285">
        <f>'[5]Table 8'!J154</f>
        <v>970</v>
      </c>
      <c r="K142" s="285">
        <v>972</v>
      </c>
      <c r="L142" s="285">
        <v>1054</v>
      </c>
      <c r="M142" s="285">
        <v>1694.09</v>
      </c>
      <c r="N142" s="285">
        <v>1226.7964751729644</v>
      </c>
      <c r="O142" s="357">
        <v>1619.5185739999999</v>
      </c>
      <c r="P142" s="357">
        <v>2957.322811126709</v>
      </c>
      <c r="Q142" s="357">
        <v>1530.6467914581299</v>
      </c>
      <c r="R142" s="614">
        <v>1869.6515655517578</v>
      </c>
      <c r="S142" s="279"/>
      <c r="T142" s="574" t="s">
        <v>40</v>
      </c>
      <c r="U142" s="315">
        <f>($R142/B142)-1</f>
        <v>0.16634533097427195</v>
      </c>
      <c r="V142" s="315">
        <f t="shared" ref="V142:AJ142" si="56">($R142/C142)-1</f>
        <v>0.39214561843019946</v>
      </c>
      <c r="W142" s="315">
        <f t="shared" si="56"/>
        <v>2.1322693341460175</v>
      </c>
      <c r="X142" s="315">
        <f t="shared" si="56"/>
        <v>5.4029163203827322</v>
      </c>
      <c r="Y142" s="315">
        <f t="shared" si="56"/>
        <v>0.59639556084024692</v>
      </c>
      <c r="Z142" s="315">
        <f t="shared" si="56"/>
        <v>4.1125282076887011</v>
      </c>
      <c r="AA142" s="315">
        <f t="shared" si="56"/>
        <v>8.647324899647872</v>
      </c>
      <c r="AB142" s="315">
        <f t="shared" si="56"/>
        <v>3.171647666079334</v>
      </c>
      <c r="AC142" s="315">
        <f t="shared" si="56"/>
        <v>0.92747584077500811</v>
      </c>
      <c r="AD142" s="315">
        <f t="shared" si="56"/>
        <v>0.92350984110263146</v>
      </c>
      <c r="AE142" s="315">
        <f t="shared" si="56"/>
        <v>0.77386296541912514</v>
      </c>
      <c r="AF142" s="315">
        <f t="shared" si="56"/>
        <v>0.10363178199018819</v>
      </c>
      <c r="AG142" s="315">
        <f t="shared" si="56"/>
        <v>0.52401119777276683</v>
      </c>
      <c r="AH142" s="315">
        <f t="shared" si="56"/>
        <v>0.15444897981871364</v>
      </c>
      <c r="AI142" s="315">
        <f t="shared" si="56"/>
        <v>-0.36778915087749919</v>
      </c>
      <c r="AJ142" s="620">
        <f t="shared" si="56"/>
        <v>0.22147812022046187</v>
      </c>
    </row>
    <row r="143" spans="1:36" ht="6" customHeight="1" x14ac:dyDescent="0.2">
      <c r="A143" s="258"/>
      <c r="B143" s="336"/>
      <c r="C143" s="336"/>
      <c r="D143" s="336"/>
      <c r="E143" s="290"/>
      <c r="F143" s="317"/>
      <c r="G143" s="317"/>
      <c r="H143" s="317"/>
      <c r="I143" s="317"/>
      <c r="J143" s="317"/>
      <c r="K143" s="317"/>
      <c r="L143" s="317"/>
      <c r="M143" s="317"/>
      <c r="N143" s="317"/>
      <c r="O143" s="318"/>
      <c r="P143" s="318"/>
      <c r="Q143" s="318"/>
      <c r="R143" s="318"/>
      <c r="S143" s="334"/>
      <c r="T143" s="258"/>
      <c r="U143" s="332"/>
      <c r="V143" s="332"/>
      <c r="W143" s="332"/>
      <c r="X143" s="332"/>
      <c r="Y143" s="332"/>
      <c r="Z143" s="332"/>
      <c r="AA143" s="332"/>
      <c r="AB143" s="332"/>
      <c r="AC143" s="332"/>
      <c r="AD143" s="332"/>
      <c r="AE143" s="332"/>
      <c r="AF143" s="332"/>
      <c r="AG143" s="320"/>
      <c r="AH143" s="320"/>
      <c r="AI143" s="321"/>
      <c r="AJ143" s="321"/>
    </row>
    <row r="144" spans="1:36" ht="15" x14ac:dyDescent="0.25">
      <c r="A144" s="574" t="s">
        <v>41</v>
      </c>
      <c r="B144" s="283" t="s">
        <v>13</v>
      </c>
      <c r="C144" s="283">
        <v>198</v>
      </c>
      <c r="D144" s="283">
        <v>180.3</v>
      </c>
      <c r="E144" s="283">
        <v>25</v>
      </c>
      <c r="F144" s="285">
        <v>234.20825380373395</v>
      </c>
      <c r="G144" s="285" t="s">
        <v>13</v>
      </c>
      <c r="H144" s="285">
        <v>48.8</v>
      </c>
      <c r="I144" s="285">
        <v>54.727681721197328</v>
      </c>
      <c r="J144" s="283">
        <v>149</v>
      </c>
      <c r="K144" s="283">
        <v>316</v>
      </c>
      <c r="L144" s="283">
        <v>361</v>
      </c>
      <c r="M144" s="283">
        <v>145.69999999999999</v>
      </c>
      <c r="N144" s="283">
        <v>92.520900220705641</v>
      </c>
      <c r="O144" s="587">
        <v>153.90265099999999</v>
      </c>
      <c r="P144" s="587">
        <v>99.876918792724609</v>
      </c>
      <c r="Q144" s="587">
        <v>44.380001068115234</v>
      </c>
      <c r="R144" s="621" t="s">
        <v>13</v>
      </c>
      <c r="S144" s="344"/>
      <c r="T144" s="574" t="s">
        <v>41</v>
      </c>
      <c r="U144" s="315" t="s">
        <v>13</v>
      </c>
      <c r="V144" s="315">
        <f>($Q144/C144)-1</f>
        <v>-0.77585858046406453</v>
      </c>
      <c r="W144" s="315">
        <f>($Q144/D144)-1</f>
        <v>-0.75385468070928874</v>
      </c>
      <c r="X144" s="315">
        <f>($Q144/E144)-1</f>
        <v>0.7752000427246093</v>
      </c>
      <c r="Y144" s="315">
        <f>($Q144/F144)-1</f>
        <v>-0.81051051640005145</v>
      </c>
      <c r="Z144" s="315" t="s">
        <v>13</v>
      </c>
      <c r="AA144" s="315">
        <f t="shared" ref="AA144:AI144" si="57">($Q144/H144)-1</f>
        <v>-9.0573748604195981E-2</v>
      </c>
      <c r="AB144" s="315">
        <f t="shared" si="57"/>
        <v>-0.18907580821341807</v>
      </c>
      <c r="AC144" s="315">
        <f t="shared" si="57"/>
        <v>-0.70214764383815287</v>
      </c>
      <c r="AD144" s="315">
        <f t="shared" si="57"/>
        <v>-0.85955695864520498</v>
      </c>
      <c r="AE144" s="315">
        <f t="shared" si="57"/>
        <v>-0.87706370895258934</v>
      </c>
      <c r="AF144" s="315">
        <f t="shared" si="57"/>
        <v>-0.69540150262103473</v>
      </c>
      <c r="AG144" s="315">
        <f t="shared" si="57"/>
        <v>-0.52032458652857716</v>
      </c>
      <c r="AH144" s="315">
        <f t="shared" si="57"/>
        <v>-0.71163588944211731</v>
      </c>
      <c r="AI144" s="315">
        <f t="shared" si="57"/>
        <v>-0.55565308176739592</v>
      </c>
      <c r="AJ144" s="620" t="s">
        <v>13</v>
      </c>
    </row>
    <row r="145" spans="1:36" ht="6" customHeight="1" x14ac:dyDescent="0.2">
      <c r="A145" s="258"/>
      <c r="B145" s="336"/>
      <c r="C145" s="336"/>
      <c r="D145" s="336"/>
      <c r="E145" s="290"/>
      <c r="F145" s="317"/>
      <c r="G145" s="317"/>
      <c r="H145" s="317"/>
      <c r="I145" s="317"/>
      <c r="J145" s="317"/>
      <c r="K145" s="317"/>
      <c r="L145" s="317"/>
      <c r="M145" s="317"/>
      <c r="N145" s="317"/>
      <c r="O145" s="318"/>
      <c r="P145" s="318"/>
      <c r="Q145" s="318"/>
      <c r="R145" s="318"/>
      <c r="S145" s="334"/>
      <c r="T145" s="258"/>
      <c r="U145" s="332"/>
      <c r="V145" s="332"/>
      <c r="W145" s="332"/>
      <c r="X145" s="332"/>
      <c r="Y145" s="332"/>
      <c r="Z145" s="332"/>
      <c r="AA145" s="332"/>
      <c r="AB145" s="332"/>
      <c r="AC145" s="332"/>
      <c r="AD145" s="332"/>
      <c r="AE145" s="332"/>
      <c r="AF145" s="332"/>
      <c r="AG145" s="320"/>
      <c r="AH145" s="320"/>
      <c r="AI145" s="321"/>
      <c r="AJ145" s="321"/>
    </row>
    <row r="146" spans="1:36" ht="15" x14ac:dyDescent="0.25">
      <c r="A146" s="574" t="s">
        <v>42</v>
      </c>
      <c r="B146" s="354">
        <v>810</v>
      </c>
      <c r="C146" s="354">
        <v>871</v>
      </c>
      <c r="D146" s="283">
        <v>216.1</v>
      </c>
      <c r="E146" s="283">
        <v>72</v>
      </c>
      <c r="F146" s="285">
        <v>522.43383244587437</v>
      </c>
      <c r="G146" s="285" t="s">
        <v>13</v>
      </c>
      <c r="H146" s="285">
        <v>39.1</v>
      </c>
      <c r="I146" s="285" t="s">
        <v>13</v>
      </c>
      <c r="J146" s="285">
        <f>'[5]Table 8'!J183</f>
        <v>68</v>
      </c>
      <c r="K146" s="285">
        <v>120</v>
      </c>
      <c r="L146" s="285" t="s">
        <v>13</v>
      </c>
      <c r="M146" s="285">
        <v>269.51</v>
      </c>
      <c r="N146" s="285">
        <v>467.2561137740887</v>
      </c>
      <c r="O146" s="357" t="s">
        <v>13</v>
      </c>
      <c r="P146" s="357">
        <v>408.01937675476074</v>
      </c>
      <c r="Q146" s="357">
        <v>197.39118576049805</v>
      </c>
      <c r="R146" s="614">
        <v>123.73256683349609</v>
      </c>
      <c r="S146" s="279"/>
      <c r="T146" s="574" t="s">
        <v>42</v>
      </c>
      <c r="U146" s="315">
        <f>($R146/B146)-1</f>
        <v>-0.84724374465000485</v>
      </c>
      <c r="V146" s="315">
        <f t="shared" ref="V146:AJ146" si="58">($R146/C146)-1</f>
        <v>-0.85794194393398837</v>
      </c>
      <c r="W146" s="315">
        <f t="shared" si="58"/>
        <v>-0.42742912154791257</v>
      </c>
      <c r="X146" s="315">
        <f t="shared" si="58"/>
        <v>0.71850787268744565</v>
      </c>
      <c r="Y146" s="315">
        <f t="shared" si="58"/>
        <v>-0.76316126722839084</v>
      </c>
      <c r="Z146" s="315" t="s">
        <v>13</v>
      </c>
      <c r="AA146" s="315">
        <f t="shared" si="58"/>
        <v>2.1645157757927387</v>
      </c>
      <c r="AB146" s="315" t="s">
        <v>13</v>
      </c>
      <c r="AC146" s="315">
        <f t="shared" si="58"/>
        <v>0.81959657108082484</v>
      </c>
      <c r="AD146" s="315">
        <f t="shared" si="58"/>
        <v>3.1104723612467522E-2</v>
      </c>
      <c r="AE146" s="315" t="s">
        <v>13</v>
      </c>
      <c r="AF146" s="315">
        <f t="shared" si="58"/>
        <v>-0.54089804892769799</v>
      </c>
      <c r="AG146" s="315">
        <f t="shared" si="58"/>
        <v>-0.73519326299640686</v>
      </c>
      <c r="AH146" s="315" t="s">
        <v>13</v>
      </c>
      <c r="AI146" s="315">
        <f t="shared" si="58"/>
        <v>-0.6967483068632172</v>
      </c>
      <c r="AJ146" s="620">
        <f t="shared" si="58"/>
        <v>-0.37316062844049502</v>
      </c>
    </row>
    <row r="147" spans="1:36" ht="6" customHeight="1" x14ac:dyDescent="0.2">
      <c r="A147" s="258"/>
      <c r="B147" s="336"/>
      <c r="C147" s="336"/>
      <c r="D147" s="336"/>
      <c r="E147" s="290"/>
      <c r="F147" s="359"/>
      <c r="G147" s="359"/>
      <c r="H147" s="359"/>
      <c r="I147" s="359"/>
      <c r="J147" s="359"/>
      <c r="K147" s="359"/>
      <c r="L147" s="359"/>
      <c r="M147" s="359"/>
      <c r="N147" s="359"/>
      <c r="O147" s="360"/>
      <c r="P147" s="360"/>
      <c r="Q147" s="360"/>
      <c r="R147" s="360"/>
      <c r="S147" s="361"/>
      <c r="T147" s="258"/>
      <c r="U147" s="332"/>
      <c r="V147" s="320"/>
      <c r="W147" s="332"/>
      <c r="X147" s="332"/>
      <c r="Y147" s="332"/>
      <c r="Z147" s="332"/>
      <c r="AA147" s="332"/>
      <c r="AB147" s="332"/>
      <c r="AC147" s="332"/>
      <c r="AD147" s="332"/>
      <c r="AE147" s="332"/>
      <c r="AF147" s="332"/>
      <c r="AG147" s="320"/>
      <c r="AH147" s="320"/>
      <c r="AI147" s="321"/>
      <c r="AJ147" s="321"/>
    </row>
    <row r="148" spans="1:36" ht="15" x14ac:dyDescent="0.25">
      <c r="A148" s="574" t="s">
        <v>43</v>
      </c>
      <c r="B148" s="283" t="s">
        <v>13</v>
      </c>
      <c r="C148" s="283">
        <v>84</v>
      </c>
      <c r="D148" s="354" t="s">
        <v>13</v>
      </c>
      <c r="E148" s="283" t="s">
        <v>13</v>
      </c>
      <c r="F148" s="358" t="s">
        <v>13</v>
      </c>
      <c r="G148" s="358" t="s">
        <v>13</v>
      </c>
      <c r="H148" s="358" t="s">
        <v>13</v>
      </c>
      <c r="I148" s="285" t="s">
        <v>13</v>
      </c>
      <c r="J148" s="358" t="str">
        <f>'[5]Table 8'!J194</f>
        <v>.</v>
      </c>
      <c r="K148" s="358" t="s">
        <v>13</v>
      </c>
      <c r="L148" s="358" t="s">
        <v>13</v>
      </c>
      <c r="M148" s="358" t="s">
        <v>13</v>
      </c>
      <c r="N148" s="358" t="s">
        <v>13</v>
      </c>
      <c r="O148" s="357">
        <v>256</v>
      </c>
      <c r="P148" s="357">
        <v>130.98892021179199</v>
      </c>
      <c r="Q148" s="357">
        <v>191.03993606567383</v>
      </c>
      <c r="R148" s="614">
        <v>284.60516357421875</v>
      </c>
      <c r="S148" s="362"/>
      <c r="T148" s="574" t="s">
        <v>43</v>
      </c>
      <c r="U148" s="315" t="s">
        <v>13</v>
      </c>
      <c r="V148" s="315">
        <f>($R148/C148)-1</f>
        <v>2.3881567092168901</v>
      </c>
      <c r="W148" s="315" t="s">
        <v>13</v>
      </c>
      <c r="X148" s="315" t="s">
        <v>13</v>
      </c>
      <c r="Y148" s="315" t="s">
        <v>13</v>
      </c>
      <c r="Z148" s="315" t="s">
        <v>13</v>
      </c>
      <c r="AA148" s="315" t="s">
        <v>13</v>
      </c>
      <c r="AB148" s="315" t="s">
        <v>13</v>
      </c>
      <c r="AC148" s="315" t="s">
        <v>13</v>
      </c>
      <c r="AD148" s="315" t="s">
        <v>13</v>
      </c>
      <c r="AE148" s="315" t="s">
        <v>13</v>
      </c>
      <c r="AF148" s="315" t="s">
        <v>13</v>
      </c>
      <c r="AG148" s="315" t="s">
        <v>13</v>
      </c>
      <c r="AH148" s="315">
        <f t="shared" ref="AH148:AJ148" si="59">($R148/O148)-1</f>
        <v>0.11173892021179199</v>
      </c>
      <c r="AI148" s="315">
        <f t="shared" si="59"/>
        <v>1.1727422679265493</v>
      </c>
      <c r="AJ148" s="620">
        <f t="shared" si="59"/>
        <v>0.48976789584131764</v>
      </c>
    </row>
    <row r="149" spans="1:36" ht="6" customHeight="1" x14ac:dyDescent="0.2">
      <c r="A149" s="258"/>
      <c r="B149" s="290"/>
      <c r="C149" s="290"/>
      <c r="D149" s="336"/>
      <c r="E149" s="290"/>
      <c r="F149" s="363"/>
      <c r="G149" s="363"/>
      <c r="H149" s="363"/>
      <c r="I149" s="291"/>
      <c r="J149" s="363"/>
      <c r="K149" s="363"/>
      <c r="L149" s="363"/>
      <c r="M149" s="363"/>
      <c r="N149" s="363"/>
      <c r="O149" s="364"/>
      <c r="P149" s="364"/>
      <c r="Q149" s="364"/>
      <c r="R149" s="364"/>
      <c r="S149" s="362"/>
      <c r="T149" s="258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20"/>
      <c r="AH149" s="320"/>
      <c r="AI149" s="321"/>
      <c r="AJ149" s="321"/>
    </row>
    <row r="150" spans="1:36" ht="15" x14ac:dyDescent="0.25">
      <c r="A150" s="574" t="s">
        <v>44</v>
      </c>
      <c r="B150" s="283" t="s">
        <v>13</v>
      </c>
      <c r="C150" s="283" t="s">
        <v>13</v>
      </c>
      <c r="D150" s="354" t="s">
        <v>13</v>
      </c>
      <c r="E150" s="283" t="s">
        <v>13</v>
      </c>
      <c r="F150" s="358" t="s">
        <v>13</v>
      </c>
      <c r="G150" s="358" t="s">
        <v>13</v>
      </c>
      <c r="H150" s="358" t="s">
        <v>13</v>
      </c>
      <c r="I150" s="285" t="s">
        <v>13</v>
      </c>
      <c r="J150" s="358" t="s">
        <v>13</v>
      </c>
      <c r="K150" s="358" t="s">
        <v>13</v>
      </c>
      <c r="L150" s="285">
        <v>210</v>
      </c>
      <c r="M150" s="285">
        <v>239.13</v>
      </c>
      <c r="N150" s="285">
        <v>471.08168404557676</v>
      </c>
      <c r="O150" s="357">
        <v>314.73025200000001</v>
      </c>
      <c r="P150" s="357">
        <v>200.32988739013672</v>
      </c>
      <c r="Q150" s="357">
        <v>71.866401672363281</v>
      </c>
      <c r="R150" s="614">
        <v>821.06911468505859</v>
      </c>
      <c r="S150" s="279"/>
      <c r="T150" s="574" t="s">
        <v>44</v>
      </c>
      <c r="U150" s="315" t="s">
        <v>13</v>
      </c>
      <c r="V150" s="315" t="s">
        <v>13</v>
      </c>
      <c r="W150" s="315" t="s">
        <v>13</v>
      </c>
      <c r="X150" s="315" t="s">
        <v>13</v>
      </c>
      <c r="Y150" s="315" t="s">
        <v>13</v>
      </c>
      <c r="Z150" s="315" t="s">
        <v>13</v>
      </c>
      <c r="AA150" s="315" t="s">
        <v>13</v>
      </c>
      <c r="AB150" s="315" t="s">
        <v>13</v>
      </c>
      <c r="AC150" s="315" t="s">
        <v>13</v>
      </c>
      <c r="AD150" s="315" t="s">
        <v>13</v>
      </c>
      <c r="AE150" s="315">
        <f>($R150/L150)-1</f>
        <v>2.9098529270717077</v>
      </c>
      <c r="AF150" s="315">
        <f t="shared" ref="AF150:AJ150" si="60">($R150/M150)-1</f>
        <v>2.4335679951702365</v>
      </c>
      <c r="AG150" s="315">
        <f t="shared" si="60"/>
        <v>0.74294425466480418</v>
      </c>
      <c r="AH150" s="315">
        <f t="shared" si="60"/>
        <v>1.6088026475607391</v>
      </c>
      <c r="AI150" s="315">
        <f t="shared" si="60"/>
        <v>3.0985852155252802</v>
      </c>
      <c r="AJ150" s="620">
        <f t="shared" si="60"/>
        <v>10.424937043992928</v>
      </c>
    </row>
    <row r="151" spans="1:36" ht="6" customHeight="1" x14ac:dyDescent="0.2">
      <c r="A151" s="258"/>
      <c r="B151" s="336"/>
      <c r="C151" s="336"/>
      <c r="D151" s="336"/>
      <c r="E151" s="290"/>
      <c r="F151" s="336"/>
      <c r="G151" s="336"/>
      <c r="H151" s="336"/>
      <c r="I151" s="336"/>
      <c r="J151" s="336"/>
      <c r="K151" s="336"/>
      <c r="L151" s="336"/>
      <c r="M151" s="336"/>
      <c r="N151" s="336"/>
      <c r="O151" s="346"/>
      <c r="P151" s="346"/>
      <c r="Q151" s="346"/>
      <c r="R151" s="346"/>
      <c r="S151" s="347"/>
      <c r="T151" s="258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20"/>
      <c r="AH151" s="320"/>
      <c r="AI151" s="321"/>
      <c r="AJ151" s="321"/>
    </row>
    <row r="152" spans="1:36" ht="15" x14ac:dyDescent="0.25">
      <c r="A152" s="574" t="s">
        <v>45</v>
      </c>
      <c r="B152" s="283">
        <v>906</v>
      </c>
      <c r="C152" s="283">
        <v>1063</v>
      </c>
      <c r="D152" s="283">
        <v>610.29999999999995</v>
      </c>
      <c r="E152" s="283">
        <v>140</v>
      </c>
      <c r="F152" s="285">
        <v>339.40288755849161</v>
      </c>
      <c r="G152" s="285">
        <v>123</v>
      </c>
      <c r="H152" s="285">
        <v>97.8</v>
      </c>
      <c r="I152" s="285">
        <v>105.80685132764816</v>
      </c>
      <c r="J152" s="285">
        <f>'[5]Table 8'!J230</f>
        <v>271</v>
      </c>
      <c r="K152" s="285">
        <v>22</v>
      </c>
      <c r="L152" s="285">
        <v>423</v>
      </c>
      <c r="M152" s="285">
        <v>785.84</v>
      </c>
      <c r="N152" s="285">
        <v>66.352959396424893</v>
      </c>
      <c r="O152" s="357" t="s">
        <v>13</v>
      </c>
      <c r="P152" s="357">
        <v>87.768514633178711</v>
      </c>
      <c r="Q152" s="357">
        <v>274.5942440032959</v>
      </c>
      <c r="R152" s="614" t="s">
        <v>13</v>
      </c>
      <c r="S152" s="279"/>
      <c r="T152" s="574" t="s">
        <v>45</v>
      </c>
      <c r="U152" s="315">
        <f>($Q152/B152)-1</f>
        <v>-0.69691584547097585</v>
      </c>
      <c r="V152" s="315">
        <f t="shared" ref="V152:AI152" si="61">($Q152/C152)-1</f>
        <v>-0.74167992097526259</v>
      </c>
      <c r="W152" s="315">
        <f t="shared" si="61"/>
        <v>-0.55006678026659683</v>
      </c>
      <c r="X152" s="315">
        <f t="shared" si="61"/>
        <v>0.96138745716639917</v>
      </c>
      <c r="Y152" s="315">
        <f t="shared" si="61"/>
        <v>-0.19094900465166731</v>
      </c>
      <c r="Z152" s="315">
        <f t="shared" si="61"/>
        <v>1.2324735284820805</v>
      </c>
      <c r="AA152" s="315">
        <f t="shared" si="61"/>
        <v>1.8077121063731689</v>
      </c>
      <c r="AB152" s="315">
        <f t="shared" si="61"/>
        <v>1.5952406725814954</v>
      </c>
      <c r="AC152" s="315">
        <f t="shared" si="61"/>
        <v>1.3262893001091847E-2</v>
      </c>
      <c r="AD152" s="315">
        <f t="shared" si="61"/>
        <v>11.481556545604359</v>
      </c>
      <c r="AE152" s="315">
        <f t="shared" si="61"/>
        <v>-0.35084103072506878</v>
      </c>
      <c r="AF152" s="315">
        <f t="shared" si="61"/>
        <v>-0.65057232515105379</v>
      </c>
      <c r="AG152" s="315">
        <f t="shared" si="61"/>
        <v>3.1383872927616707</v>
      </c>
      <c r="AH152" s="315" t="s">
        <v>13</v>
      </c>
      <c r="AI152" s="315">
        <f t="shared" si="61"/>
        <v>2.1286190173200485</v>
      </c>
      <c r="AJ152" s="620" t="s">
        <v>13</v>
      </c>
    </row>
    <row r="153" spans="1:36" ht="6" customHeight="1" x14ac:dyDescent="0.2">
      <c r="A153" s="258"/>
      <c r="B153" s="336"/>
      <c r="C153" s="336"/>
      <c r="D153" s="336"/>
      <c r="E153" s="290"/>
      <c r="F153" s="336"/>
      <c r="G153" s="336"/>
      <c r="H153" s="336"/>
      <c r="I153" s="336"/>
      <c r="J153" s="336"/>
      <c r="K153" s="336"/>
      <c r="L153" s="336"/>
      <c r="M153" s="336"/>
      <c r="N153" s="336"/>
      <c r="O153" s="346"/>
      <c r="P153" s="346"/>
      <c r="Q153" s="346"/>
      <c r="R153" s="346"/>
      <c r="S153" s="347"/>
      <c r="T153" s="258"/>
      <c r="U153" s="332"/>
      <c r="V153" s="332"/>
      <c r="W153" s="332"/>
      <c r="X153" s="332"/>
      <c r="Y153" s="332"/>
      <c r="Z153" s="332"/>
      <c r="AA153" s="332"/>
      <c r="AB153" s="332"/>
      <c r="AC153" s="332"/>
      <c r="AD153" s="332"/>
      <c r="AE153" s="332"/>
      <c r="AF153" s="332"/>
      <c r="AG153" s="320"/>
      <c r="AH153" s="320"/>
      <c r="AI153" s="321"/>
      <c r="AJ153" s="321"/>
    </row>
    <row r="154" spans="1:36" ht="13.5" x14ac:dyDescent="0.25">
      <c r="A154" s="478" t="s">
        <v>48</v>
      </c>
      <c r="B154" s="505">
        <v>3786</v>
      </c>
      <c r="C154" s="505">
        <v>4084</v>
      </c>
      <c r="D154" s="505">
        <v>1689.1</v>
      </c>
      <c r="E154" s="505">
        <v>755</v>
      </c>
      <c r="F154" s="508">
        <v>2930.8340994570854</v>
      </c>
      <c r="G154" s="508">
        <v>732</v>
      </c>
      <c r="H154" s="508">
        <v>449.9</v>
      </c>
      <c r="I154" s="508">
        <v>846.28104618963869</v>
      </c>
      <c r="J154" s="508">
        <f>J140+J142+J144+J146+J152</f>
        <v>2104</v>
      </c>
      <c r="K154" s="508">
        <v>2167</v>
      </c>
      <c r="L154" s="508">
        <v>3360</v>
      </c>
      <c r="M154" s="508">
        <v>4399.6000000000004</v>
      </c>
      <c r="N154" s="508">
        <v>3568.9305876916915</v>
      </c>
      <c r="O154" s="509">
        <v>3962.3851850000001</v>
      </c>
      <c r="P154" s="509">
        <v>5996.0839786529541</v>
      </c>
      <c r="Q154" s="509">
        <v>4001.3502349853516</v>
      </c>
      <c r="R154" s="509">
        <v>4715.7662315368652</v>
      </c>
      <c r="S154" s="365"/>
      <c r="T154" s="478" t="s">
        <v>48</v>
      </c>
      <c r="U154" s="523">
        <f>($R154/B154)-1</f>
        <v>0.24558009285178684</v>
      </c>
      <c r="V154" s="523">
        <f t="shared" ref="V154:AJ154" si="62">($R154/C154)-1</f>
        <v>0.15469300478375736</v>
      </c>
      <c r="W154" s="523">
        <f t="shared" si="62"/>
        <v>1.7918810203877009</v>
      </c>
      <c r="X154" s="523">
        <f t="shared" si="62"/>
        <v>5.2460479887905498</v>
      </c>
      <c r="Y154" s="523">
        <f t="shared" si="62"/>
        <v>0.60901848126116209</v>
      </c>
      <c r="Z154" s="523">
        <f t="shared" si="62"/>
        <v>5.4423035949957175</v>
      </c>
      <c r="AA154" s="523">
        <f t="shared" si="62"/>
        <v>9.4818098055942777</v>
      </c>
      <c r="AB154" s="523">
        <f t="shared" si="62"/>
        <v>4.5723405986338657</v>
      </c>
      <c r="AC154" s="523">
        <f t="shared" si="62"/>
        <v>1.2413337602361527</v>
      </c>
      <c r="AD154" s="523">
        <f t="shared" si="62"/>
        <v>1.176172695679218</v>
      </c>
      <c r="AE154" s="523">
        <f t="shared" si="62"/>
        <v>0.40350185462406696</v>
      </c>
      <c r="AF154" s="523">
        <f t="shared" si="62"/>
        <v>7.1862494666984356E-2</v>
      </c>
      <c r="AG154" s="523">
        <f t="shared" si="62"/>
        <v>0.32133873597886997</v>
      </c>
      <c r="AH154" s="523">
        <f t="shared" si="62"/>
        <v>0.19013321809017047</v>
      </c>
      <c r="AI154" s="523">
        <f t="shared" si="62"/>
        <v>-0.21352565302191073</v>
      </c>
      <c r="AJ154" s="523">
        <f t="shared" si="62"/>
        <v>0.17854373014016578</v>
      </c>
    </row>
    <row r="155" spans="1:36" x14ac:dyDescent="0.2">
      <c r="A155" s="251"/>
      <c r="B155" s="298"/>
      <c r="C155" s="366"/>
      <c r="D155" s="298"/>
      <c r="E155" s="290"/>
      <c r="F155" s="290"/>
      <c r="G155" s="290"/>
      <c r="H155" s="290"/>
      <c r="I155" s="290"/>
      <c r="J155" s="290"/>
      <c r="K155" s="290"/>
      <c r="L155" s="290"/>
      <c r="M155" s="290"/>
      <c r="N155" s="290"/>
      <c r="O155" s="345"/>
      <c r="P155" s="345"/>
      <c r="Q155" s="345"/>
      <c r="R155" s="345"/>
      <c r="S155" s="344"/>
      <c r="T155" s="251"/>
      <c r="U155" s="332"/>
      <c r="V155" s="332"/>
      <c r="W155" s="332"/>
      <c r="X155" s="332"/>
      <c r="Y155" s="332"/>
      <c r="Z155" s="332"/>
      <c r="AA155" s="332"/>
      <c r="AB155" s="332"/>
      <c r="AC155" s="332"/>
      <c r="AD155" s="332"/>
      <c r="AE155" s="332"/>
      <c r="AF155" s="332"/>
      <c r="AG155" s="320"/>
      <c r="AH155" s="320"/>
      <c r="AI155" s="321"/>
      <c r="AJ155" s="321"/>
    </row>
    <row r="156" spans="1:36" x14ac:dyDescent="0.2">
      <c r="A156" s="497" t="s">
        <v>239</v>
      </c>
      <c r="B156" s="510">
        <v>906</v>
      </c>
      <c r="C156" s="498">
        <v>1062</v>
      </c>
      <c r="D156" s="498">
        <v>610.29999999999995</v>
      </c>
      <c r="E156" s="510">
        <v>193</v>
      </c>
      <c r="F156" s="510">
        <v>739</v>
      </c>
      <c r="G156" s="510">
        <v>131</v>
      </c>
      <c r="H156" s="511">
        <v>111</v>
      </c>
      <c r="I156" s="500">
        <v>255.20038558625316</v>
      </c>
      <c r="J156" s="512">
        <v>470.59972801964682</v>
      </c>
      <c r="K156" s="500">
        <v>439.40386984750063</v>
      </c>
      <c r="L156" s="500">
        <v>446</v>
      </c>
      <c r="M156" s="500">
        <v>807</v>
      </c>
      <c r="N156" s="500">
        <v>494</v>
      </c>
      <c r="O156" s="513">
        <v>552.10000100000002</v>
      </c>
      <c r="P156" s="513">
        <v>815.89108276367188</v>
      </c>
      <c r="Q156" s="513">
        <v>617.45089912414551</v>
      </c>
      <c r="R156" s="513">
        <v>678.15693664550781</v>
      </c>
      <c r="S156" s="367"/>
      <c r="T156" s="497" t="s">
        <v>239</v>
      </c>
      <c r="U156" s="524">
        <f>($R156/B156)-1</f>
        <v>-0.25148240988354542</v>
      </c>
      <c r="V156" s="524">
        <f t="shared" ref="V156:AJ156" si="63">($R156/C156)-1</f>
        <v>-0.36143414628483261</v>
      </c>
      <c r="W156" s="524">
        <f t="shared" si="63"/>
        <v>0.11118619801000795</v>
      </c>
      <c r="X156" s="524">
        <f t="shared" si="63"/>
        <v>2.513766511116621</v>
      </c>
      <c r="Y156" s="524">
        <f t="shared" si="63"/>
        <v>-8.2331614823399457E-2</v>
      </c>
      <c r="Z156" s="524">
        <f t="shared" si="63"/>
        <v>4.1767705087443341</v>
      </c>
      <c r="AA156" s="524">
        <f t="shared" si="63"/>
        <v>5.1095219517613319</v>
      </c>
      <c r="AB156" s="524">
        <f t="shared" si="63"/>
        <v>1.6573507523808302</v>
      </c>
      <c r="AC156" s="524">
        <f t="shared" si="63"/>
        <v>0.4410482970300309</v>
      </c>
      <c r="AD156" s="524">
        <f t="shared" si="63"/>
        <v>0.54335676852565906</v>
      </c>
      <c r="AE156" s="524">
        <f t="shared" si="63"/>
        <v>0.52053124808409823</v>
      </c>
      <c r="AF156" s="524">
        <f t="shared" si="63"/>
        <v>-0.15965683191386892</v>
      </c>
      <c r="AG156" s="524">
        <f t="shared" si="63"/>
        <v>0.37278732114475255</v>
      </c>
      <c r="AH156" s="524">
        <f t="shared" si="63"/>
        <v>0.22832265063790103</v>
      </c>
      <c r="AI156" s="524">
        <f t="shared" si="63"/>
        <v>-0.1688143785707481</v>
      </c>
      <c r="AJ156" s="524">
        <f t="shared" si="63"/>
        <v>9.831719025346608E-2</v>
      </c>
    </row>
    <row r="157" spans="1:36" ht="13.5" thickBot="1" x14ac:dyDescent="0.25">
      <c r="A157" s="68"/>
      <c r="B157" s="68"/>
      <c r="C157" s="68"/>
      <c r="D157" s="68"/>
      <c r="E157" s="68"/>
      <c r="F157" s="68"/>
      <c r="G157" s="68"/>
      <c r="H157" s="155"/>
      <c r="I157" s="155"/>
      <c r="J157" s="155"/>
      <c r="K157" s="155"/>
      <c r="L157" s="155"/>
      <c r="M157" s="155"/>
      <c r="N157" s="155"/>
      <c r="O157" s="155"/>
      <c r="P157" s="155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</row>
    <row r="158" spans="1:36" ht="13.5" thickTop="1" x14ac:dyDescent="0.2">
      <c r="A158" s="350" t="s">
        <v>485</v>
      </c>
      <c r="B158" s="68"/>
      <c r="C158" s="68"/>
      <c r="D158" s="68"/>
      <c r="E158" s="68"/>
      <c r="F158" s="68"/>
      <c r="G158" s="68"/>
      <c r="H158" s="368"/>
      <c r="I158" s="368"/>
      <c r="J158" s="368"/>
      <c r="K158" s="368"/>
      <c r="L158" s="368"/>
      <c r="M158" s="368"/>
      <c r="N158" s="368"/>
      <c r="O158" s="368"/>
      <c r="P158" s="368"/>
      <c r="Q158" s="68"/>
      <c r="R158" s="244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</row>
    <row r="159" spans="1:36" x14ac:dyDescent="0.2">
      <c r="A159" s="68"/>
      <c r="B159" s="68"/>
      <c r="C159" s="68"/>
      <c r="D159" s="68"/>
      <c r="E159" s="68"/>
      <c r="F159" s="68"/>
      <c r="G159" s="68"/>
      <c r="H159" s="38"/>
      <c r="I159" s="38"/>
      <c r="J159" s="38"/>
      <c r="K159" s="38"/>
      <c r="L159" s="38"/>
      <c r="M159" s="38"/>
      <c r="N159" s="38"/>
      <c r="O159" s="38"/>
      <c r="P159" s="39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</row>
    <row r="160" spans="1:36" ht="15" x14ac:dyDescent="0.2">
      <c r="A160" s="186" t="s">
        <v>486</v>
      </c>
      <c r="B160" s="187"/>
      <c r="C160" s="187"/>
      <c r="D160" s="187"/>
      <c r="E160" s="300"/>
      <c r="F160" s="300"/>
      <c r="G160" s="300"/>
      <c r="H160" s="300"/>
      <c r="I160" s="300"/>
      <c r="K160" s="300"/>
      <c r="L160" s="300"/>
      <c r="M160" s="300"/>
      <c r="N160" s="300"/>
      <c r="O160" s="301"/>
      <c r="P160" s="263"/>
      <c r="Q160" s="263"/>
      <c r="R160" s="300"/>
      <c r="S160" s="300"/>
      <c r="T160" s="186" t="s">
        <v>454</v>
      </c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263"/>
      <c r="AG160" s="263"/>
    </row>
    <row r="161" spans="1:36" x14ac:dyDescent="0.2">
      <c r="A161" s="187"/>
      <c r="B161" s="187"/>
      <c r="C161" s="187"/>
      <c r="D161" s="187"/>
      <c r="E161" s="300"/>
      <c r="F161" s="300"/>
      <c r="G161" s="300"/>
      <c r="H161" s="300"/>
      <c r="I161" s="300"/>
      <c r="J161" s="300"/>
      <c r="K161" s="300"/>
      <c r="L161" s="300"/>
      <c r="M161" s="300"/>
      <c r="N161" s="300"/>
      <c r="O161" s="300"/>
      <c r="P161" s="300"/>
      <c r="Q161" s="300"/>
      <c r="R161" s="300"/>
      <c r="S161" s="300"/>
      <c r="T161" s="68"/>
      <c r="U161" s="264"/>
      <c r="V161" s="264"/>
      <c r="W161" s="264"/>
      <c r="X161" s="187"/>
      <c r="Y161" s="68"/>
      <c r="Z161" s="68"/>
      <c r="AA161" s="68"/>
      <c r="AB161" s="68"/>
      <c r="AC161" s="68"/>
      <c r="AD161" s="68"/>
      <c r="AE161" s="68"/>
      <c r="AF161" s="68"/>
      <c r="AG161" s="68"/>
    </row>
    <row r="162" spans="1:36" x14ac:dyDescent="0.2">
      <c r="A162" s="352"/>
      <c r="B162" s="694" t="s">
        <v>202</v>
      </c>
      <c r="C162" s="694"/>
      <c r="D162" s="694"/>
      <c r="E162" s="694"/>
      <c r="F162" s="694"/>
      <c r="G162" s="694"/>
      <c r="H162" s="694"/>
      <c r="I162" s="694"/>
      <c r="J162" s="694"/>
      <c r="K162" s="694"/>
      <c r="L162" s="694"/>
      <c r="M162" s="694"/>
      <c r="N162" s="694"/>
      <c r="O162" s="694"/>
      <c r="P162" s="694"/>
      <c r="Q162" s="694"/>
      <c r="R162" s="694"/>
      <c r="S162" s="267"/>
      <c r="T162" s="589"/>
      <c r="U162" s="696" t="s">
        <v>228</v>
      </c>
      <c r="V162" s="696"/>
      <c r="W162" s="696"/>
      <c r="X162" s="696"/>
      <c r="Y162" s="696"/>
      <c r="Z162" s="696"/>
      <c r="AA162" s="696"/>
      <c r="AB162" s="696"/>
      <c r="AC162" s="696"/>
      <c r="AD162" s="696"/>
      <c r="AE162" s="696"/>
      <c r="AF162" s="696"/>
      <c r="AG162" s="696"/>
      <c r="AH162" s="696"/>
      <c r="AI162" s="696"/>
      <c r="AJ162" s="696"/>
    </row>
    <row r="163" spans="1:36" ht="3.75" customHeight="1" x14ac:dyDescent="0.2">
      <c r="A163" s="190"/>
      <c r="B163" s="249"/>
      <c r="C163" s="249"/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249"/>
      <c r="O163" s="249"/>
      <c r="P163" s="249"/>
      <c r="Q163" s="249"/>
      <c r="R163" s="300"/>
      <c r="S163" s="300"/>
      <c r="T163" s="269"/>
      <c r="U163" s="576"/>
      <c r="V163" s="576"/>
      <c r="W163" s="576"/>
      <c r="X163" s="576"/>
      <c r="Y163" s="576"/>
      <c r="Z163" s="576"/>
      <c r="AA163" s="576"/>
      <c r="AB163" s="576"/>
      <c r="AC163" s="576"/>
      <c r="AD163" s="576"/>
      <c r="AE163" s="576"/>
      <c r="AF163" s="576"/>
      <c r="AG163" s="576"/>
      <c r="AH163" s="577"/>
      <c r="AI163" s="578"/>
    </row>
    <row r="164" spans="1:36" x14ac:dyDescent="0.2">
      <c r="A164" s="478" t="s">
        <v>38</v>
      </c>
      <c r="B164" s="482">
        <v>1990</v>
      </c>
      <c r="C164" s="482">
        <v>1992</v>
      </c>
      <c r="D164" s="482">
        <v>1994</v>
      </c>
      <c r="E164" s="483">
        <v>1996</v>
      </c>
      <c r="F164" s="483">
        <v>1998</v>
      </c>
      <c r="G164" s="483">
        <v>2000</v>
      </c>
      <c r="H164" s="483">
        <v>2002</v>
      </c>
      <c r="I164" s="483">
        <v>2004</v>
      </c>
      <c r="J164" s="483">
        <v>2006</v>
      </c>
      <c r="K164" s="483">
        <v>2008</v>
      </c>
      <c r="L164" s="483">
        <v>2010</v>
      </c>
      <c r="M164" s="483">
        <v>2012</v>
      </c>
      <c r="N164" s="483">
        <v>2014</v>
      </c>
      <c r="O164" s="483">
        <v>2016</v>
      </c>
      <c r="P164" s="483">
        <v>2018</v>
      </c>
      <c r="Q164" s="483" t="s">
        <v>242</v>
      </c>
      <c r="R164" s="483">
        <v>2022</v>
      </c>
      <c r="S164" s="303"/>
      <c r="T164" s="478" t="s">
        <v>38</v>
      </c>
      <c r="U164" s="518" t="s">
        <v>384</v>
      </c>
      <c r="V164" s="518" t="s">
        <v>385</v>
      </c>
      <c r="W164" s="518" t="s">
        <v>386</v>
      </c>
      <c r="X164" s="518" t="s">
        <v>387</v>
      </c>
      <c r="Y164" s="518" t="s">
        <v>388</v>
      </c>
      <c r="Z164" s="518" t="s">
        <v>389</v>
      </c>
      <c r="AA164" s="518" t="s">
        <v>390</v>
      </c>
      <c r="AB164" s="518" t="s">
        <v>391</v>
      </c>
      <c r="AC164" s="518" t="s">
        <v>392</v>
      </c>
      <c r="AD164" s="518" t="s">
        <v>393</v>
      </c>
      <c r="AE164" s="518" t="s">
        <v>394</v>
      </c>
      <c r="AF164" s="518" t="s">
        <v>395</v>
      </c>
      <c r="AG164" s="518" t="s">
        <v>396</v>
      </c>
      <c r="AH164" s="518" t="s">
        <v>397</v>
      </c>
      <c r="AI164" s="519" t="s">
        <v>398</v>
      </c>
      <c r="AJ164" s="519" t="s">
        <v>399</v>
      </c>
    </row>
    <row r="165" spans="1:36" ht="6" customHeight="1" x14ac:dyDescent="0.2">
      <c r="A165" s="258"/>
      <c r="B165" s="304"/>
      <c r="C165" s="304"/>
      <c r="D165" s="304"/>
      <c r="E165" s="305"/>
      <c r="F165" s="305"/>
      <c r="G165" s="305"/>
      <c r="H165" s="305"/>
      <c r="I165" s="304"/>
      <c r="J165" s="305"/>
      <c r="K165" s="305"/>
      <c r="L165" s="305"/>
      <c r="M165" s="305"/>
      <c r="N165" s="305"/>
      <c r="O165" s="305"/>
      <c r="P165" s="305"/>
      <c r="Q165" s="305"/>
      <c r="R165" s="305"/>
      <c r="S165" s="300"/>
      <c r="T165" s="92"/>
      <c r="U165" s="307"/>
      <c r="V165" s="308"/>
      <c r="W165" s="308"/>
      <c r="X165" s="308"/>
      <c r="Y165" s="307"/>
      <c r="Z165" s="281"/>
      <c r="AA165" s="281"/>
      <c r="AB165" s="281"/>
      <c r="AC165" s="281"/>
      <c r="AD165" s="281"/>
      <c r="AE165" s="281"/>
      <c r="AF165" s="281"/>
      <c r="AG165" s="281"/>
      <c r="AH165" s="281"/>
      <c r="AI165" s="282"/>
      <c r="AJ165" s="282"/>
    </row>
    <row r="166" spans="1:36" ht="15" x14ac:dyDescent="0.25">
      <c r="A166" s="574" t="s">
        <v>39</v>
      </c>
      <c r="B166" s="394">
        <v>530</v>
      </c>
      <c r="C166" s="394">
        <v>60</v>
      </c>
      <c r="D166" s="394">
        <v>33.1</v>
      </c>
      <c r="E166" s="394">
        <v>300</v>
      </c>
      <c r="F166" s="373">
        <v>603.03488425576404</v>
      </c>
      <c r="G166" s="373">
        <v>640</v>
      </c>
      <c r="H166" s="373">
        <v>11.9</v>
      </c>
      <c r="I166" s="373">
        <v>30</v>
      </c>
      <c r="J166" s="373">
        <v>103</v>
      </c>
      <c r="K166" s="373">
        <v>116</v>
      </c>
      <c r="L166" s="373">
        <v>270</v>
      </c>
      <c r="M166" s="373">
        <v>181.51</v>
      </c>
      <c r="N166" s="373">
        <v>146.11891413959299</v>
      </c>
      <c r="O166" s="373">
        <v>227.95975962471729</v>
      </c>
      <c r="P166" s="373">
        <v>329.49537169933319</v>
      </c>
      <c r="Q166" s="373">
        <v>259.16895699501038</v>
      </c>
      <c r="R166" s="623">
        <v>228.50509810447693</v>
      </c>
      <c r="S166" s="81"/>
      <c r="T166" s="574" t="s">
        <v>39</v>
      </c>
      <c r="U166" s="315">
        <f>($R166/B166)-1</f>
        <v>-0.568858305463251</v>
      </c>
      <c r="V166" s="315">
        <f t="shared" ref="V166:AJ166" si="64">($R166/C166)-1</f>
        <v>2.8084183017412823</v>
      </c>
      <c r="W166" s="315">
        <f t="shared" si="64"/>
        <v>5.90347728412317</v>
      </c>
      <c r="X166" s="315">
        <f t="shared" si="64"/>
        <v>-0.23831633965174359</v>
      </c>
      <c r="Y166" s="315">
        <f t="shared" si="64"/>
        <v>-0.62107482656416024</v>
      </c>
      <c r="Z166" s="315">
        <f t="shared" si="64"/>
        <v>-0.64296078421175484</v>
      </c>
      <c r="AA166" s="315">
        <f t="shared" si="64"/>
        <v>18.202109084409827</v>
      </c>
      <c r="AB166" s="315">
        <f t="shared" si="64"/>
        <v>6.6168366034825645</v>
      </c>
      <c r="AC166" s="315">
        <f t="shared" si="64"/>
        <v>1.2184960981017179</v>
      </c>
      <c r="AD166" s="315">
        <f t="shared" si="64"/>
        <v>0.96987153538342175</v>
      </c>
      <c r="AE166" s="315">
        <f t="shared" si="64"/>
        <v>-0.15368482183527066</v>
      </c>
      <c r="AF166" s="315">
        <f t="shared" si="64"/>
        <v>0.25891189523704994</v>
      </c>
      <c r="AG166" s="315">
        <f t="shared" si="64"/>
        <v>0.56382970301967394</v>
      </c>
      <c r="AH166" s="315">
        <f t="shared" si="64"/>
        <v>2.3922576539709972E-3</v>
      </c>
      <c r="AI166" s="315">
        <f t="shared" si="64"/>
        <v>-0.30649982448618607</v>
      </c>
      <c r="AJ166" s="620">
        <f t="shared" si="64"/>
        <v>-0.11831609482120109</v>
      </c>
    </row>
    <row r="167" spans="1:36" ht="6" customHeight="1" x14ac:dyDescent="0.2">
      <c r="A167" s="307"/>
      <c r="B167" s="316"/>
      <c r="C167" s="316"/>
      <c r="D167" s="316"/>
      <c r="E167" s="336"/>
      <c r="F167" s="317"/>
      <c r="G167" s="317"/>
      <c r="H167" s="317"/>
      <c r="I167" s="316"/>
      <c r="J167" s="317"/>
      <c r="K167" s="317"/>
      <c r="L167" s="317"/>
      <c r="M167" s="317"/>
      <c r="N167" s="317"/>
      <c r="O167" s="317"/>
      <c r="P167" s="317"/>
      <c r="Q167" s="317"/>
      <c r="R167" s="317"/>
      <c r="S167" s="334"/>
      <c r="T167" s="258"/>
      <c r="U167" s="332"/>
      <c r="V167" s="332"/>
      <c r="W167" s="332"/>
      <c r="X167" s="332"/>
      <c r="Y167" s="332"/>
      <c r="Z167" s="332"/>
      <c r="AA167" s="332"/>
      <c r="AB167" s="332"/>
      <c r="AC167" s="332"/>
      <c r="AD167" s="332"/>
      <c r="AE167" s="332"/>
      <c r="AF167" s="332"/>
      <c r="AG167" s="320"/>
      <c r="AH167" s="320"/>
      <c r="AI167" s="321"/>
      <c r="AJ167" s="321"/>
    </row>
    <row r="168" spans="1:36" ht="15" x14ac:dyDescent="0.25">
      <c r="A168" s="574" t="s">
        <v>40</v>
      </c>
      <c r="B168" s="283">
        <v>1310</v>
      </c>
      <c r="C168" s="283">
        <v>980</v>
      </c>
      <c r="D168" s="283">
        <v>615.29999999999995</v>
      </c>
      <c r="E168" s="283">
        <v>200</v>
      </c>
      <c r="F168" s="283">
        <v>737.55788423780598</v>
      </c>
      <c r="G168" s="283">
        <v>160</v>
      </c>
      <c r="H168" s="283">
        <v>97.9</v>
      </c>
      <c r="I168" s="285">
        <v>250</v>
      </c>
      <c r="J168" s="283">
        <v>759</v>
      </c>
      <c r="K168" s="283">
        <v>810</v>
      </c>
      <c r="L168" s="283">
        <v>650</v>
      </c>
      <c r="M168" s="283">
        <v>1135.45</v>
      </c>
      <c r="N168" s="283">
        <v>1133.0673829188199</v>
      </c>
      <c r="O168" s="283">
        <v>1091.2117564839014</v>
      </c>
      <c r="P168" s="283">
        <v>1791.1472547054291</v>
      </c>
      <c r="Q168" s="285">
        <v>1273.9025373458862</v>
      </c>
      <c r="R168" s="622">
        <v>1673.6729811429977</v>
      </c>
      <c r="S168" s="334"/>
      <c r="T168" s="574" t="s">
        <v>40</v>
      </c>
      <c r="U168" s="315">
        <f>($R168/B168)-1</f>
        <v>0.27761296270457847</v>
      </c>
      <c r="V168" s="315">
        <f t="shared" ref="V168:AJ168" si="65">($R168/C168)-1</f>
        <v>0.70782957259489576</v>
      </c>
      <c r="W168" s="315">
        <f t="shared" si="65"/>
        <v>1.7200926070908467</v>
      </c>
      <c r="X168" s="315">
        <f t="shared" si="65"/>
        <v>7.3683649057149889</v>
      </c>
      <c r="Y168" s="315">
        <f t="shared" si="65"/>
        <v>1.2692089894375886</v>
      </c>
      <c r="Z168" s="315">
        <f t="shared" si="65"/>
        <v>9.4604561321437366</v>
      </c>
      <c r="AA168" s="315">
        <f t="shared" si="65"/>
        <v>16.09574035896831</v>
      </c>
      <c r="AB168" s="315">
        <f t="shared" si="65"/>
        <v>5.6946919245719911</v>
      </c>
      <c r="AC168" s="315">
        <f t="shared" si="65"/>
        <v>1.2051027419538838</v>
      </c>
      <c r="AD168" s="315">
        <f t="shared" si="65"/>
        <v>1.0662629396827135</v>
      </c>
      <c r="AE168" s="315">
        <f t="shared" si="65"/>
        <v>1.5748815094507655</v>
      </c>
      <c r="AF168" s="315">
        <f t="shared" si="65"/>
        <v>0.4740173333418447</v>
      </c>
      <c r="AG168" s="315">
        <f t="shared" si="65"/>
        <v>0.47711690087800385</v>
      </c>
      <c r="AH168" s="315">
        <f t="shared" si="65"/>
        <v>0.53377469698081415</v>
      </c>
      <c r="AI168" s="315">
        <f t="shared" si="65"/>
        <v>-6.5586050088188408E-2</v>
      </c>
      <c r="AJ168" s="620">
        <f t="shared" si="65"/>
        <v>0.31381556443871572</v>
      </c>
    </row>
    <row r="169" spans="1:36" ht="6" customHeight="1" x14ac:dyDescent="0.2">
      <c r="A169" s="307"/>
      <c r="B169" s="316"/>
      <c r="C169" s="316"/>
      <c r="D169" s="316"/>
      <c r="E169" s="317"/>
      <c r="F169" s="317"/>
      <c r="G169" s="317"/>
      <c r="H169" s="317"/>
      <c r="I169" s="316"/>
      <c r="J169" s="317"/>
      <c r="K169" s="317"/>
      <c r="L169" s="317"/>
      <c r="M169" s="317"/>
      <c r="N169" s="317"/>
      <c r="O169" s="317"/>
      <c r="P169" s="317"/>
      <c r="Q169" s="317"/>
      <c r="R169" s="317"/>
      <c r="S169" s="334"/>
      <c r="T169" s="258"/>
      <c r="U169" s="332"/>
      <c r="V169" s="332"/>
      <c r="W169" s="332"/>
      <c r="X169" s="332"/>
      <c r="Y169" s="332"/>
      <c r="Z169" s="332"/>
      <c r="AA169" s="332"/>
      <c r="AB169" s="332"/>
      <c r="AC169" s="332"/>
      <c r="AD169" s="332"/>
      <c r="AE169" s="332"/>
      <c r="AF169" s="332"/>
      <c r="AG169" s="320"/>
      <c r="AH169" s="320"/>
      <c r="AI169" s="321"/>
      <c r="AJ169" s="321"/>
    </row>
    <row r="170" spans="1:36" ht="15" x14ac:dyDescent="0.25">
      <c r="A170" s="574" t="s">
        <v>41</v>
      </c>
      <c r="B170" s="311" t="s">
        <v>13</v>
      </c>
      <c r="C170" s="394">
        <v>30</v>
      </c>
      <c r="D170" s="394">
        <v>75.7</v>
      </c>
      <c r="E170" s="394">
        <v>10</v>
      </c>
      <c r="F170" s="373">
        <v>9.0381077492857607</v>
      </c>
      <c r="G170" s="373" t="s">
        <v>13</v>
      </c>
      <c r="H170" s="373" t="s">
        <v>50</v>
      </c>
      <c r="I170" s="373" t="s">
        <v>50</v>
      </c>
      <c r="J170" s="394">
        <v>1.2000000000000002</v>
      </c>
      <c r="K170" s="394">
        <v>11</v>
      </c>
      <c r="L170" s="394">
        <v>3</v>
      </c>
      <c r="M170" s="394">
        <v>2.72</v>
      </c>
      <c r="N170" s="394">
        <v>0.68839265726606802</v>
      </c>
      <c r="O170" s="394">
        <v>0.94043603882030369</v>
      </c>
      <c r="P170" s="394">
        <v>0.66721966862678528</v>
      </c>
      <c r="Q170" s="394" t="s">
        <v>50</v>
      </c>
      <c r="R170" s="656" t="s">
        <v>13</v>
      </c>
      <c r="S170" s="334"/>
      <c r="T170" s="574" t="s">
        <v>41</v>
      </c>
      <c r="U170" s="315" t="s">
        <v>13</v>
      </c>
      <c r="V170" s="315">
        <f>($P170/C170)-1</f>
        <v>-0.97775934437910716</v>
      </c>
      <c r="W170" s="315">
        <f>($P170/D170)-1</f>
        <v>-0.99118600173544535</v>
      </c>
      <c r="X170" s="315">
        <f>($P170/E170)-1</f>
        <v>-0.93327803313732149</v>
      </c>
      <c r="Y170" s="315">
        <f>($P170/F170)-1</f>
        <v>-0.92617706193207172</v>
      </c>
      <c r="Z170" s="315" t="s">
        <v>13</v>
      </c>
      <c r="AA170" s="315" t="s">
        <v>13</v>
      </c>
      <c r="AB170" s="315" t="s">
        <v>13</v>
      </c>
      <c r="AC170" s="315">
        <f t="shared" ref="AC170:AH170" si="66">($P170/J170)-1</f>
        <v>-0.44398360947767901</v>
      </c>
      <c r="AD170" s="315">
        <f t="shared" si="66"/>
        <v>-0.93934366648847412</v>
      </c>
      <c r="AE170" s="315">
        <f t="shared" si="66"/>
        <v>-0.77759344379107154</v>
      </c>
      <c r="AF170" s="315">
        <f t="shared" si="66"/>
        <v>-0.75469865124015245</v>
      </c>
      <c r="AG170" s="315">
        <f t="shared" si="66"/>
        <v>-3.0757138990079702E-2</v>
      </c>
      <c r="AH170" s="315">
        <f t="shared" si="66"/>
        <v>-0.29052094870401279</v>
      </c>
      <c r="AI170" s="315" t="s">
        <v>13</v>
      </c>
      <c r="AJ170" s="620" t="s">
        <v>13</v>
      </c>
    </row>
    <row r="171" spans="1:36" ht="6" customHeight="1" x14ac:dyDescent="0.2">
      <c r="A171" s="307"/>
      <c r="B171" s="316"/>
      <c r="C171" s="316"/>
      <c r="D171" s="316"/>
      <c r="E171" s="317"/>
      <c r="F171" s="317"/>
      <c r="G171" s="317"/>
      <c r="H171" s="317"/>
      <c r="I171" s="316"/>
      <c r="J171" s="317"/>
      <c r="K171" s="317"/>
      <c r="L171" s="317"/>
      <c r="M171" s="317"/>
      <c r="N171" s="317"/>
      <c r="O171" s="317"/>
      <c r="P171" s="317"/>
      <c r="Q171" s="317"/>
      <c r="R171" s="317"/>
      <c r="S171" s="334"/>
      <c r="T171" s="258"/>
      <c r="U171" s="332"/>
      <c r="V171" s="332"/>
      <c r="W171" s="332"/>
      <c r="X171" s="332"/>
      <c r="Y171" s="332"/>
      <c r="Z171" s="332"/>
      <c r="AA171" s="332"/>
      <c r="AB171" s="332"/>
      <c r="AC171" s="332"/>
      <c r="AD171" s="332"/>
      <c r="AE171" s="332"/>
      <c r="AF171" s="332"/>
      <c r="AG171" s="320"/>
      <c r="AH171" s="320"/>
      <c r="AI171" s="321"/>
      <c r="AJ171" s="321"/>
    </row>
    <row r="172" spans="1:36" ht="15" x14ac:dyDescent="0.25">
      <c r="A172" s="574" t="s">
        <v>42</v>
      </c>
      <c r="B172" s="394">
        <v>320</v>
      </c>
      <c r="C172" s="394">
        <v>270</v>
      </c>
      <c r="D172" s="394">
        <v>111.9</v>
      </c>
      <c r="E172" s="394">
        <v>10</v>
      </c>
      <c r="F172" s="394">
        <v>60.498808625103202</v>
      </c>
      <c r="G172" s="394" t="s">
        <v>13</v>
      </c>
      <c r="H172" s="394">
        <v>10.4</v>
      </c>
      <c r="I172" s="373" t="s">
        <v>13</v>
      </c>
      <c r="J172" s="394">
        <v>14</v>
      </c>
      <c r="K172" s="394">
        <v>27</v>
      </c>
      <c r="L172" s="394" t="s">
        <v>13</v>
      </c>
      <c r="M172" s="394">
        <v>22.44</v>
      </c>
      <c r="N172" s="394">
        <v>44.546764201773698</v>
      </c>
      <c r="O172" s="394" t="s">
        <v>13</v>
      </c>
      <c r="P172" s="394">
        <v>29.995625972747803</v>
      </c>
      <c r="Q172" s="373">
        <v>25.488961458206177</v>
      </c>
      <c r="R172" s="623">
        <v>11.677879333496094</v>
      </c>
      <c r="S172" s="369"/>
      <c r="T172" s="574" t="s">
        <v>42</v>
      </c>
      <c r="U172" s="315">
        <f>($R172/B172)-1</f>
        <v>-0.96350662708282475</v>
      </c>
      <c r="V172" s="315">
        <f t="shared" ref="V172:AJ172" si="67">($R172/C172)-1</f>
        <v>-0.95674859506112553</v>
      </c>
      <c r="W172" s="315">
        <f t="shared" si="67"/>
        <v>-0.89564004170244782</v>
      </c>
      <c r="X172" s="315">
        <f t="shared" si="67"/>
        <v>0.16778793334960929</v>
      </c>
      <c r="Y172" s="315">
        <f t="shared" si="67"/>
        <v>-0.80697339999104534</v>
      </c>
      <c r="Z172" s="315" t="s">
        <v>13</v>
      </c>
      <c r="AA172" s="315">
        <f t="shared" si="67"/>
        <v>0.12287301283616281</v>
      </c>
      <c r="AB172" s="315" t="s">
        <v>13</v>
      </c>
      <c r="AC172" s="315">
        <f t="shared" si="67"/>
        <v>-0.16586576189313618</v>
      </c>
      <c r="AD172" s="315">
        <f t="shared" si="67"/>
        <v>-0.56748595061125573</v>
      </c>
      <c r="AE172" s="315" t="s">
        <v>13</v>
      </c>
      <c r="AF172" s="315">
        <f t="shared" si="67"/>
        <v>-0.47959539512049498</v>
      </c>
      <c r="AG172" s="315">
        <f t="shared" si="67"/>
        <v>-0.73785123245761763</v>
      </c>
      <c r="AH172" s="315" t="s">
        <v>13</v>
      </c>
      <c r="AI172" s="315">
        <f t="shared" si="67"/>
        <v>-0.61068059242684569</v>
      </c>
      <c r="AJ172" s="620">
        <f t="shared" si="67"/>
        <v>-0.54184562000911196</v>
      </c>
    </row>
    <row r="173" spans="1:36" ht="6" customHeight="1" x14ac:dyDescent="0.2">
      <c r="A173" s="307"/>
      <c r="B173" s="316"/>
      <c r="C173" s="316"/>
      <c r="D173" s="316"/>
      <c r="E173" s="317"/>
      <c r="F173" s="317"/>
      <c r="G173" s="317"/>
      <c r="H173" s="317"/>
      <c r="I173" s="370"/>
      <c r="J173" s="317"/>
      <c r="K173" s="317"/>
      <c r="L173" s="317"/>
      <c r="M173" s="317"/>
      <c r="N173" s="317"/>
      <c r="O173" s="317"/>
      <c r="P173" s="317"/>
      <c r="Q173" s="317"/>
      <c r="R173" s="317"/>
      <c r="S173" s="334"/>
      <c r="T173" s="258"/>
      <c r="U173" s="332"/>
      <c r="V173" s="332"/>
      <c r="W173" s="332"/>
      <c r="X173" s="332"/>
      <c r="Y173" s="332"/>
      <c r="Z173" s="332"/>
      <c r="AA173" s="332"/>
      <c r="AB173" s="332"/>
      <c r="AC173" s="332"/>
      <c r="AD173" s="332"/>
      <c r="AE173" s="332"/>
      <c r="AF173" s="332"/>
      <c r="AG173" s="320"/>
      <c r="AH173" s="320"/>
      <c r="AI173" s="321"/>
      <c r="AJ173" s="321"/>
    </row>
    <row r="174" spans="1:36" ht="15" x14ac:dyDescent="0.25">
      <c r="A174" s="574" t="s">
        <v>43</v>
      </c>
      <c r="B174" s="311" t="s">
        <v>13</v>
      </c>
      <c r="C174" s="394">
        <v>40</v>
      </c>
      <c r="D174" s="394" t="s">
        <v>13</v>
      </c>
      <c r="E174" s="394" t="s">
        <v>13</v>
      </c>
      <c r="F174" s="394" t="s">
        <v>13</v>
      </c>
      <c r="G174" s="394" t="s">
        <v>13</v>
      </c>
      <c r="H174" s="394" t="s">
        <v>13</v>
      </c>
      <c r="I174" s="373" t="s">
        <v>13</v>
      </c>
      <c r="J174" s="394" t="s">
        <v>13</v>
      </c>
      <c r="K174" s="394" t="s">
        <v>13</v>
      </c>
      <c r="L174" s="394" t="s">
        <v>13</v>
      </c>
      <c r="M174" s="394" t="s">
        <v>13</v>
      </c>
      <c r="N174" s="394" t="s">
        <v>13</v>
      </c>
      <c r="O174" s="394">
        <v>56.949506429007187</v>
      </c>
      <c r="P174" s="394">
        <v>42.159910202026367</v>
      </c>
      <c r="Q174" s="373">
        <v>54.986385345458984</v>
      </c>
      <c r="R174" s="623">
        <v>102.1552906036377</v>
      </c>
      <c r="S174" s="334"/>
      <c r="T174" s="574" t="s">
        <v>43</v>
      </c>
      <c r="U174" s="315" t="s">
        <v>13</v>
      </c>
      <c r="V174" s="315">
        <f>($R174/C174)-1</f>
        <v>1.5538822650909423</v>
      </c>
      <c r="W174" s="315" t="s">
        <v>13</v>
      </c>
      <c r="X174" s="315" t="s">
        <v>13</v>
      </c>
      <c r="Y174" s="315" t="s">
        <v>13</v>
      </c>
      <c r="Z174" s="315" t="s">
        <v>13</v>
      </c>
      <c r="AA174" s="315" t="s">
        <v>13</v>
      </c>
      <c r="AB174" s="315" t="s">
        <v>13</v>
      </c>
      <c r="AC174" s="315" t="s">
        <v>13</v>
      </c>
      <c r="AD174" s="315" t="s">
        <v>13</v>
      </c>
      <c r="AE174" s="315" t="s">
        <v>13</v>
      </c>
      <c r="AF174" s="315" t="s">
        <v>13</v>
      </c>
      <c r="AG174" s="315" t="s">
        <v>13</v>
      </c>
      <c r="AH174" s="315">
        <f t="shared" ref="AH174:AJ174" si="68">($R174/O174)-1</f>
        <v>0.79378711088538911</v>
      </c>
      <c r="AI174" s="315">
        <f t="shared" si="68"/>
        <v>1.4230433630934942</v>
      </c>
      <c r="AJ174" s="620">
        <f t="shared" si="68"/>
        <v>0.85782880547310114</v>
      </c>
    </row>
    <row r="175" spans="1:36" ht="6" customHeight="1" x14ac:dyDescent="0.2">
      <c r="A175" s="307"/>
      <c r="B175" s="316"/>
      <c r="C175" s="316"/>
      <c r="D175" s="316"/>
      <c r="E175" s="317"/>
      <c r="F175" s="317"/>
      <c r="G175" s="317"/>
      <c r="H175" s="317"/>
      <c r="I175" s="370"/>
      <c r="J175" s="317"/>
      <c r="K175" s="317"/>
      <c r="L175" s="317"/>
      <c r="M175" s="317"/>
      <c r="N175" s="317"/>
      <c r="O175" s="317"/>
      <c r="P175" s="317"/>
      <c r="Q175" s="317"/>
      <c r="R175" s="317"/>
      <c r="S175" s="334"/>
      <c r="T175" s="258"/>
      <c r="U175" s="332"/>
      <c r="V175" s="332"/>
      <c r="W175" s="332"/>
      <c r="X175" s="332"/>
      <c r="Y175" s="332"/>
      <c r="Z175" s="332"/>
      <c r="AA175" s="332"/>
      <c r="AB175" s="332"/>
      <c r="AC175" s="332"/>
      <c r="AD175" s="332"/>
      <c r="AE175" s="332"/>
      <c r="AF175" s="332"/>
      <c r="AG175" s="320"/>
      <c r="AH175" s="320"/>
      <c r="AI175" s="321"/>
      <c r="AJ175" s="321"/>
    </row>
    <row r="176" spans="1:36" ht="15" x14ac:dyDescent="0.25">
      <c r="A176" s="574" t="s">
        <v>44</v>
      </c>
      <c r="B176" s="311" t="s">
        <v>13</v>
      </c>
      <c r="C176" s="311" t="s">
        <v>13</v>
      </c>
      <c r="D176" s="311" t="s">
        <v>13</v>
      </c>
      <c r="E176" s="311" t="s">
        <v>13</v>
      </c>
      <c r="F176" s="311" t="s">
        <v>13</v>
      </c>
      <c r="G176" s="311" t="s">
        <v>13</v>
      </c>
      <c r="H176" s="311" t="s">
        <v>13</v>
      </c>
      <c r="I176" s="311" t="s">
        <v>13</v>
      </c>
      <c r="J176" s="311" t="s">
        <v>13</v>
      </c>
      <c r="K176" s="311" t="s">
        <v>13</v>
      </c>
      <c r="L176" s="353" t="s">
        <v>13</v>
      </c>
      <c r="M176" s="353" t="s">
        <v>13</v>
      </c>
      <c r="N176" s="283">
        <v>346.99940644685898</v>
      </c>
      <c r="O176" s="283">
        <v>224.56421073499354</v>
      </c>
      <c r="P176" s="283">
        <v>163.32571601867676</v>
      </c>
      <c r="Q176" s="285">
        <v>61.086441040039063</v>
      </c>
      <c r="R176" s="622">
        <v>548.82073402404785</v>
      </c>
      <c r="S176" s="334"/>
      <c r="T176" s="574" t="s">
        <v>44</v>
      </c>
      <c r="U176" s="315" t="s">
        <v>13</v>
      </c>
      <c r="V176" s="315" t="s">
        <v>13</v>
      </c>
      <c r="W176" s="315" t="s">
        <v>13</v>
      </c>
      <c r="X176" s="315" t="s">
        <v>13</v>
      </c>
      <c r="Y176" s="315" t="s">
        <v>13</v>
      </c>
      <c r="Z176" s="315" t="s">
        <v>13</v>
      </c>
      <c r="AA176" s="315" t="s">
        <v>13</v>
      </c>
      <c r="AB176" s="315" t="s">
        <v>13</v>
      </c>
      <c r="AC176" s="315" t="s">
        <v>13</v>
      </c>
      <c r="AD176" s="315" t="s">
        <v>13</v>
      </c>
      <c r="AE176" s="315" t="s">
        <v>13</v>
      </c>
      <c r="AF176" s="315" t="s">
        <v>13</v>
      </c>
      <c r="AG176" s="315">
        <f>($R176/N176)-1</f>
        <v>0.58161865359875375</v>
      </c>
      <c r="AH176" s="315">
        <f t="shared" ref="AH176:AJ176" si="69">($R176/O176)-1</f>
        <v>1.4439367797200191</v>
      </c>
      <c r="AI176" s="315">
        <f t="shared" si="69"/>
        <v>2.360283655277462</v>
      </c>
      <c r="AJ176" s="620">
        <f t="shared" si="69"/>
        <v>7.984329823116127</v>
      </c>
    </row>
    <row r="177" spans="1:36" ht="6" customHeight="1" x14ac:dyDescent="0.2">
      <c r="A177" s="307"/>
      <c r="B177" s="316"/>
      <c r="C177" s="316"/>
      <c r="D177" s="316"/>
      <c r="E177" s="317"/>
      <c r="F177" s="317"/>
      <c r="G177" s="317"/>
      <c r="H177" s="317"/>
      <c r="I177" s="316"/>
      <c r="J177" s="317"/>
      <c r="K177" s="317"/>
      <c r="L177" s="317"/>
      <c r="M177" s="317"/>
      <c r="N177" s="317"/>
      <c r="O177" s="317"/>
      <c r="P177" s="317"/>
      <c r="Q177" s="317"/>
      <c r="R177" s="317"/>
      <c r="S177" s="334"/>
      <c r="T177" s="258"/>
      <c r="U177" s="332"/>
      <c r="V177" s="332"/>
      <c r="W177" s="332"/>
      <c r="X177" s="332"/>
      <c r="Y177" s="332"/>
      <c r="Z177" s="332"/>
      <c r="AA177" s="332"/>
      <c r="AB177" s="332"/>
      <c r="AC177" s="332"/>
      <c r="AD177" s="332"/>
      <c r="AE177" s="332"/>
      <c r="AF177" s="332"/>
      <c r="AG177" s="320"/>
      <c r="AH177" s="320"/>
      <c r="AI177" s="321"/>
      <c r="AJ177" s="321"/>
    </row>
    <row r="178" spans="1:36" ht="15" x14ac:dyDescent="0.25">
      <c r="A178" s="574" t="s">
        <v>45</v>
      </c>
      <c r="B178" s="394">
        <v>50</v>
      </c>
      <c r="C178" s="394">
        <v>110</v>
      </c>
      <c r="D178" s="394">
        <v>59.4</v>
      </c>
      <c r="E178" s="394">
        <v>20</v>
      </c>
      <c r="F178" s="394">
        <v>4.5095232259448199</v>
      </c>
      <c r="G178" s="394" t="s">
        <v>13</v>
      </c>
      <c r="H178" s="394">
        <v>13.7</v>
      </c>
      <c r="I178" s="373">
        <v>2.0546682345447698</v>
      </c>
      <c r="J178" s="394">
        <v>5</v>
      </c>
      <c r="K178" s="394">
        <v>1</v>
      </c>
      <c r="L178" s="394">
        <v>7</v>
      </c>
      <c r="M178" s="394">
        <v>10.48</v>
      </c>
      <c r="N178" s="394">
        <v>0.76033974579419106</v>
      </c>
      <c r="O178" s="394" t="s">
        <v>13</v>
      </c>
      <c r="P178" s="394" t="s">
        <v>50</v>
      </c>
      <c r="Q178" s="373" t="s">
        <v>13</v>
      </c>
      <c r="R178" s="623" t="s">
        <v>13</v>
      </c>
      <c r="S178" s="369"/>
      <c r="T178" s="574" t="s">
        <v>45</v>
      </c>
      <c r="U178" s="315">
        <v>-0.98</v>
      </c>
      <c r="V178" s="315">
        <v>-0.99090909090909096</v>
      </c>
      <c r="W178" s="315">
        <v>-0.98316498316498313</v>
      </c>
      <c r="X178" s="315">
        <v>-0.95</v>
      </c>
      <c r="Y178" s="315">
        <v>-0.77824706739580363</v>
      </c>
      <c r="Z178" s="315" t="s">
        <v>13</v>
      </c>
      <c r="AA178" s="315">
        <v>-0.92700729927007297</v>
      </c>
      <c r="AB178" s="315">
        <v>-0.51330342135670426</v>
      </c>
      <c r="AC178" s="315">
        <v>-0.8</v>
      </c>
      <c r="AD178" s="315">
        <v>0</v>
      </c>
      <c r="AE178" s="315">
        <v>-0.85714285714285721</v>
      </c>
      <c r="AF178" s="315">
        <v>-0.90458015267175573</v>
      </c>
      <c r="AG178" s="315">
        <v>0.31520153396095152</v>
      </c>
      <c r="AH178" s="315" t="s">
        <v>13</v>
      </c>
      <c r="AI178" s="315" t="s">
        <v>13</v>
      </c>
      <c r="AJ178" s="620" t="s">
        <v>13</v>
      </c>
    </row>
    <row r="179" spans="1:36" ht="6" customHeight="1" x14ac:dyDescent="0.2">
      <c r="A179" s="307"/>
      <c r="B179" s="316"/>
      <c r="C179" s="316"/>
      <c r="D179" s="316"/>
      <c r="E179" s="317"/>
      <c r="F179" s="317"/>
      <c r="G179" s="317"/>
      <c r="H179" s="317"/>
      <c r="I179" s="316"/>
      <c r="J179" s="317"/>
      <c r="K179" s="317"/>
      <c r="L179" s="317"/>
      <c r="M179" s="317"/>
      <c r="N179" s="317"/>
      <c r="O179" s="317"/>
      <c r="P179" s="317"/>
      <c r="Q179" s="317"/>
      <c r="R179" s="317"/>
      <c r="S179" s="334"/>
      <c r="T179" s="258"/>
      <c r="U179" s="332"/>
      <c r="V179" s="332"/>
      <c r="W179" s="332"/>
      <c r="X179" s="332"/>
      <c r="Y179" s="332"/>
      <c r="Z179" s="332"/>
      <c r="AA179" s="332"/>
      <c r="AB179" s="332"/>
      <c r="AC179" s="332"/>
      <c r="AD179" s="332"/>
      <c r="AE179" s="332"/>
      <c r="AF179" s="332"/>
      <c r="AG179" s="320"/>
      <c r="AH179" s="320"/>
      <c r="AI179" s="321"/>
      <c r="AJ179" s="321"/>
    </row>
    <row r="180" spans="1:36" ht="13.5" x14ac:dyDescent="0.25">
      <c r="A180" s="514" t="s">
        <v>48</v>
      </c>
      <c r="B180" s="505">
        <v>2210</v>
      </c>
      <c r="C180" s="505">
        <v>1490</v>
      </c>
      <c r="D180" s="505">
        <v>895.4</v>
      </c>
      <c r="E180" s="505">
        <v>540</v>
      </c>
      <c r="F180" s="505">
        <v>1414.6392080938999</v>
      </c>
      <c r="G180" s="505">
        <v>810</v>
      </c>
      <c r="H180" s="508">
        <v>134.1</v>
      </c>
      <c r="I180" s="508">
        <v>280</v>
      </c>
      <c r="J180" s="505">
        <v>882</v>
      </c>
      <c r="K180" s="505">
        <v>964</v>
      </c>
      <c r="L180" s="505">
        <v>1108</v>
      </c>
      <c r="M180" s="505">
        <v>1552.17</v>
      </c>
      <c r="N180" s="505">
        <v>1672.18120011011</v>
      </c>
      <c r="O180" s="505">
        <v>1601.6256693114399</v>
      </c>
      <c r="P180" s="505">
        <v>2357.2726793885231</v>
      </c>
      <c r="Q180" s="505">
        <v>1674.8551821857691</v>
      </c>
      <c r="R180" s="505">
        <v>2564.8319832086563</v>
      </c>
      <c r="S180" s="356"/>
      <c r="T180" s="478" t="s">
        <v>48</v>
      </c>
      <c r="U180" s="523">
        <f>($R180/B180)-1</f>
        <v>0.16055745846545544</v>
      </c>
      <c r="V180" s="523">
        <f t="shared" ref="V180:AJ180" si="70">($R180/C180)-1</f>
        <v>0.72136374711990348</v>
      </c>
      <c r="W180" s="523">
        <f t="shared" si="70"/>
        <v>1.8644538566100697</v>
      </c>
      <c r="X180" s="523">
        <f t="shared" si="70"/>
        <v>3.7496888577938083</v>
      </c>
      <c r="Y180" s="523">
        <f t="shared" si="70"/>
        <v>0.81306439729218205</v>
      </c>
      <c r="Z180" s="523">
        <f t="shared" si="70"/>
        <v>2.1664592385292054</v>
      </c>
      <c r="AA180" s="523">
        <f t="shared" si="70"/>
        <v>18.126263856887817</v>
      </c>
      <c r="AB180" s="523">
        <f t="shared" si="70"/>
        <v>8.1601142257452004</v>
      </c>
      <c r="AC180" s="523">
        <f t="shared" si="70"/>
        <v>1.9079727700778415</v>
      </c>
      <c r="AD180" s="523">
        <f t="shared" si="70"/>
        <v>1.660614090465411</v>
      </c>
      <c r="AE180" s="523">
        <f t="shared" si="70"/>
        <v>1.3148303097551048</v>
      </c>
      <c r="AF180" s="523">
        <f t="shared" si="70"/>
        <v>0.65241692804825258</v>
      </c>
      <c r="AG180" s="523">
        <f t="shared" si="70"/>
        <v>0.53382419503326961</v>
      </c>
      <c r="AH180" s="523">
        <f t="shared" si="70"/>
        <v>0.60139290494220887</v>
      </c>
      <c r="AI180" s="523">
        <f t="shared" si="70"/>
        <v>8.8050612741999101E-2</v>
      </c>
      <c r="AJ180" s="523">
        <f t="shared" si="70"/>
        <v>0.53137537530941836</v>
      </c>
    </row>
    <row r="181" spans="1:36" x14ac:dyDescent="0.2">
      <c r="A181" s="371"/>
      <c r="B181" s="366"/>
      <c r="C181" s="366"/>
      <c r="D181" s="366"/>
      <c r="E181" s="372"/>
      <c r="F181" s="317"/>
      <c r="G181" s="317"/>
      <c r="H181" s="317"/>
      <c r="I181" s="316"/>
      <c r="J181" s="317"/>
      <c r="K181" s="317"/>
      <c r="L181" s="317"/>
      <c r="M181" s="317"/>
      <c r="N181" s="317"/>
      <c r="O181" s="317"/>
      <c r="P181" s="317"/>
      <c r="Q181" s="317"/>
      <c r="R181" s="317"/>
      <c r="S181" s="334"/>
      <c r="T181" s="251"/>
      <c r="U181" s="332"/>
      <c r="V181" s="332"/>
      <c r="W181" s="332"/>
      <c r="X181" s="332"/>
      <c r="Y181" s="332"/>
      <c r="Z181" s="332"/>
      <c r="AA181" s="332"/>
      <c r="AB181" s="332"/>
      <c r="AC181" s="332"/>
      <c r="AD181" s="332"/>
      <c r="AE181" s="332"/>
      <c r="AF181" s="332"/>
      <c r="AG181" s="320"/>
      <c r="AH181" s="320"/>
      <c r="AI181" s="321"/>
      <c r="AJ181" s="321"/>
    </row>
    <row r="182" spans="1:36" x14ac:dyDescent="0.2">
      <c r="A182" s="515" t="s">
        <v>239</v>
      </c>
      <c r="B182" s="516">
        <v>906</v>
      </c>
      <c r="C182" s="485">
        <v>1062</v>
      </c>
      <c r="D182" s="485">
        <v>610.29999999999995</v>
      </c>
      <c r="E182" s="516">
        <v>193</v>
      </c>
      <c r="F182" s="516">
        <v>739</v>
      </c>
      <c r="G182" s="516">
        <v>131</v>
      </c>
      <c r="H182" s="516">
        <v>111</v>
      </c>
      <c r="I182" s="487">
        <v>255.20038558625316</v>
      </c>
      <c r="J182" s="517">
        <v>470.59972801964682</v>
      </c>
      <c r="K182" s="487">
        <v>439.40386984750063</v>
      </c>
      <c r="L182" s="487">
        <v>446</v>
      </c>
      <c r="M182" s="487">
        <v>807</v>
      </c>
      <c r="N182" s="487">
        <v>494</v>
      </c>
      <c r="O182" s="487">
        <v>552.10000100000002</v>
      </c>
      <c r="P182" s="487">
        <v>815.89108276367188</v>
      </c>
      <c r="Q182" s="487">
        <v>617.45089912414551</v>
      </c>
      <c r="R182" s="487">
        <v>678.15693664550781</v>
      </c>
      <c r="S182" s="367"/>
      <c r="T182" s="497" t="s">
        <v>239</v>
      </c>
      <c r="U182" s="524">
        <f>($R182/B182)-1</f>
        <v>-0.25148240988354542</v>
      </c>
      <c r="V182" s="524">
        <f t="shared" ref="V182:AJ182" si="71">($R182/C182)-1</f>
        <v>-0.36143414628483261</v>
      </c>
      <c r="W182" s="524">
        <f t="shared" si="71"/>
        <v>0.11118619801000795</v>
      </c>
      <c r="X182" s="524">
        <f t="shared" si="71"/>
        <v>2.513766511116621</v>
      </c>
      <c r="Y182" s="524">
        <f t="shared" si="71"/>
        <v>-8.2331614823399457E-2</v>
      </c>
      <c r="Z182" s="524">
        <f t="shared" si="71"/>
        <v>4.1767705087443341</v>
      </c>
      <c r="AA182" s="524">
        <f t="shared" si="71"/>
        <v>5.1095219517613319</v>
      </c>
      <c r="AB182" s="524">
        <f t="shared" si="71"/>
        <v>1.6573507523808302</v>
      </c>
      <c r="AC182" s="524">
        <f t="shared" si="71"/>
        <v>0.4410482970300309</v>
      </c>
      <c r="AD182" s="524">
        <f t="shared" si="71"/>
        <v>0.54335676852565906</v>
      </c>
      <c r="AE182" s="524">
        <f t="shared" si="71"/>
        <v>0.52053124808409823</v>
      </c>
      <c r="AF182" s="524">
        <f t="shared" si="71"/>
        <v>-0.15965683191386892</v>
      </c>
      <c r="AG182" s="524">
        <f t="shared" si="71"/>
        <v>0.37278732114475255</v>
      </c>
      <c r="AH182" s="524">
        <f t="shared" si="71"/>
        <v>0.22832265063790103</v>
      </c>
      <c r="AI182" s="524">
        <f t="shared" si="71"/>
        <v>-0.1688143785707481</v>
      </c>
      <c r="AJ182" s="524">
        <f t="shared" si="71"/>
        <v>9.831719025346608E-2</v>
      </c>
    </row>
    <row r="183" spans="1:36" x14ac:dyDescent="0.2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</row>
    <row r="184" spans="1:36" x14ac:dyDescent="0.2">
      <c r="A184" s="657" t="s">
        <v>485</v>
      </c>
      <c r="B184" s="625"/>
      <c r="C184" s="625"/>
      <c r="D184" s="625"/>
      <c r="E184" s="625"/>
      <c r="F184" s="625"/>
      <c r="G184" s="625"/>
      <c r="H184" s="625"/>
      <c r="I184" s="625"/>
      <c r="J184" s="625"/>
      <c r="K184" s="625"/>
      <c r="L184" s="625"/>
      <c r="M184" s="625"/>
      <c r="N184" s="625"/>
      <c r="O184" s="625"/>
      <c r="Q184" s="625"/>
      <c r="R184" s="625"/>
    </row>
    <row r="185" spans="1:36" x14ac:dyDescent="0.2">
      <c r="U185" s="542"/>
      <c r="V185" s="542"/>
      <c r="W185" s="542"/>
      <c r="X185" s="542"/>
      <c r="Y185" s="542"/>
      <c r="Z185" s="542"/>
      <c r="AA185" s="542"/>
      <c r="AB185" s="542"/>
      <c r="AC185" s="542"/>
      <c r="AD185" s="542"/>
      <c r="AE185" s="542"/>
      <c r="AF185" s="542"/>
      <c r="AG185" s="542"/>
      <c r="AH185" s="542"/>
      <c r="AI185" s="542"/>
      <c r="AJ185" s="542"/>
    </row>
  </sheetData>
  <mergeCells count="12">
    <mergeCell ref="B110:R110"/>
    <mergeCell ref="U110:AJ110"/>
    <mergeCell ref="B136:R136"/>
    <mergeCell ref="U136:AJ136"/>
    <mergeCell ref="B162:R162"/>
    <mergeCell ref="U162:AJ162"/>
    <mergeCell ref="B3:R3"/>
    <mergeCell ref="U3:AJ3"/>
    <mergeCell ref="B44:R44"/>
    <mergeCell ref="U44:AJ44"/>
    <mergeCell ref="B84:R84"/>
    <mergeCell ref="U84:AJ84"/>
  </mergeCells>
  <pageMargins left="0.75" right="0.75" top="1" bottom="1" header="0.5" footer="0.5"/>
  <pageSetup paperSize="9" orientation="portrait" horizontalDpi="300" verticalDpi="300" r:id="rId1"/>
  <headerFooter alignWithMargins="0"/>
  <ignoredErrors>
    <ignoredError sqref="AB16:AC16 AF16 AE20 AF18:AF19 AC18 AF57:AF59 AB57:AC57 AC58 AE60" formula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0922D-FE3A-4511-897F-ECFF407CB3D5}">
  <sheetPr>
    <tabColor rgb="FF7030A0"/>
  </sheetPr>
  <dimension ref="A1:AJ91"/>
  <sheetViews>
    <sheetView showGridLines="0" zoomScaleNormal="100" workbookViewId="0">
      <selection activeCell="S1" sqref="S1"/>
    </sheetView>
  </sheetViews>
  <sheetFormatPr defaultRowHeight="12.75" x14ac:dyDescent="0.2"/>
  <cols>
    <col min="1" max="1" width="22.5703125" style="3" customWidth="1"/>
    <col min="2" max="15" width="8.7109375" style="3" customWidth="1"/>
    <col min="16" max="16" width="8.7109375" style="94" customWidth="1"/>
    <col min="17" max="18" width="8.7109375" style="3" customWidth="1"/>
    <col min="19" max="19" width="11.7109375" style="3" customWidth="1"/>
    <col min="20" max="20" width="22.5703125" style="3" customWidth="1"/>
    <col min="21" max="36" width="8.7109375" style="3" customWidth="1"/>
    <col min="37" max="16384" width="9.140625" style="3"/>
  </cols>
  <sheetData>
    <row r="1" spans="1:33" ht="15" x14ac:dyDescent="0.2">
      <c r="A1" s="186" t="s">
        <v>487</v>
      </c>
      <c r="B1" s="187"/>
      <c r="C1" s="187"/>
      <c r="D1" s="187"/>
      <c r="E1" s="262"/>
      <c r="F1" s="262"/>
      <c r="G1" s="262"/>
      <c r="H1" s="262"/>
      <c r="I1" s="68"/>
      <c r="J1" s="68"/>
      <c r="K1" s="263"/>
      <c r="L1" s="263"/>
      <c r="M1" s="263"/>
      <c r="N1" s="263"/>
      <c r="O1" s="263"/>
      <c r="P1" s="263"/>
      <c r="Q1" s="68"/>
      <c r="R1" s="68"/>
      <c r="S1" s="68"/>
      <c r="T1" s="186" t="s">
        <v>494</v>
      </c>
    </row>
    <row r="2" spans="1:33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281"/>
      <c r="Q2" s="68"/>
      <c r="R2" s="68"/>
      <c r="S2" s="68"/>
      <c r="T2" s="265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3" ht="12.75" customHeight="1" x14ac:dyDescent="0.2">
      <c r="A3" s="85"/>
      <c r="B3" s="689" t="s">
        <v>243</v>
      </c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P3" s="630"/>
      <c r="Q3" s="631"/>
      <c r="R3" s="631"/>
      <c r="U3" s="701" t="s">
        <v>228</v>
      </c>
      <c r="V3" s="701"/>
      <c r="W3" s="701"/>
      <c r="X3" s="701"/>
      <c r="Y3" s="701"/>
      <c r="Z3" s="701"/>
      <c r="AA3" s="701"/>
      <c r="AB3" s="701"/>
      <c r="AC3" s="701"/>
      <c r="AD3" s="701"/>
      <c r="AE3" s="701"/>
      <c r="AF3" s="701"/>
    </row>
    <row r="4" spans="1:33" ht="3.75" customHeight="1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P4" s="630"/>
      <c r="Q4" s="631"/>
      <c r="R4" s="631"/>
      <c r="U4" s="85"/>
      <c r="V4" s="85"/>
      <c r="W4" s="85"/>
      <c r="X4" s="85"/>
      <c r="Y4" s="85"/>
      <c r="Z4" s="68"/>
      <c r="AA4" s="68"/>
      <c r="AB4" s="68"/>
      <c r="AC4" s="68"/>
      <c r="AD4" s="68"/>
    </row>
    <row r="5" spans="1:33" x14ac:dyDescent="0.2">
      <c r="A5" s="478" t="s">
        <v>38</v>
      </c>
      <c r="B5" s="483">
        <v>1998</v>
      </c>
      <c r="C5" s="483">
        <v>2000</v>
      </c>
      <c r="D5" s="483">
        <v>2002</v>
      </c>
      <c r="E5" s="483">
        <v>2004</v>
      </c>
      <c r="F5" s="483">
        <v>2006</v>
      </c>
      <c r="G5" s="483">
        <v>2008</v>
      </c>
      <c r="H5" s="483">
        <v>2010</v>
      </c>
      <c r="I5" s="483">
        <v>2012</v>
      </c>
      <c r="J5" s="483">
        <v>2014</v>
      </c>
      <c r="K5" s="483" t="s">
        <v>244</v>
      </c>
      <c r="L5" s="483">
        <v>2018</v>
      </c>
      <c r="M5" s="483" t="s">
        <v>242</v>
      </c>
      <c r="N5" s="483" t="s">
        <v>453</v>
      </c>
      <c r="P5" s="630"/>
      <c r="Q5" s="631"/>
      <c r="R5" s="631"/>
      <c r="T5" s="478" t="s">
        <v>38</v>
      </c>
      <c r="U5" s="582" t="s">
        <v>388</v>
      </c>
      <c r="V5" s="583" t="s">
        <v>389</v>
      </c>
      <c r="W5" s="583" t="s">
        <v>390</v>
      </c>
      <c r="X5" s="583" t="s">
        <v>391</v>
      </c>
      <c r="Y5" s="583" t="s">
        <v>392</v>
      </c>
      <c r="Z5" s="583" t="s">
        <v>393</v>
      </c>
      <c r="AA5" s="583" t="s">
        <v>394</v>
      </c>
      <c r="AB5" s="583" t="s">
        <v>395</v>
      </c>
      <c r="AC5" s="584" t="s">
        <v>396</v>
      </c>
      <c r="AD5" s="584" t="s">
        <v>397</v>
      </c>
      <c r="AE5" s="584" t="s">
        <v>398</v>
      </c>
      <c r="AF5" s="584" t="s">
        <v>399</v>
      </c>
    </row>
    <row r="6" spans="1:33" ht="6" customHeight="1" x14ac:dyDescent="0.2">
      <c r="A6" s="258"/>
      <c r="B6" s="281"/>
      <c r="C6" s="281"/>
      <c r="D6" s="281"/>
      <c r="E6" s="276"/>
      <c r="F6" s="276"/>
      <c r="G6" s="276"/>
      <c r="H6" s="276"/>
      <c r="I6" s="276"/>
      <c r="J6" s="281"/>
      <c r="K6" s="282"/>
      <c r="L6" s="282"/>
      <c r="M6" s="282"/>
      <c r="N6" s="282"/>
      <c r="P6" s="630"/>
      <c r="Q6" s="631"/>
      <c r="R6" s="631"/>
      <c r="T6" s="258"/>
      <c r="U6" s="276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</row>
    <row r="7" spans="1:33" ht="15" x14ac:dyDescent="0.25">
      <c r="A7" s="574" t="s">
        <v>39</v>
      </c>
      <c r="B7" s="285">
        <v>314</v>
      </c>
      <c r="C7" s="285">
        <v>138.19999999999999</v>
      </c>
      <c r="D7" s="285">
        <v>302.7</v>
      </c>
      <c r="E7" s="285">
        <v>676.65193866666687</v>
      </c>
      <c r="F7" s="285">
        <f>'[5]Table 8'!K68</f>
        <v>19</v>
      </c>
      <c r="G7" s="285">
        <v>8</v>
      </c>
      <c r="H7" s="285">
        <v>296</v>
      </c>
      <c r="I7" s="285" t="s">
        <v>13</v>
      </c>
      <c r="J7" s="285">
        <v>133.19753142857144</v>
      </c>
      <c r="K7" s="357">
        <v>425.73726099999999</v>
      </c>
      <c r="L7" s="357">
        <v>190.77801704406738</v>
      </c>
      <c r="M7" s="357">
        <v>426.06034088134766</v>
      </c>
      <c r="N7" s="614">
        <v>93.238555908203125</v>
      </c>
      <c r="P7" s="630"/>
      <c r="Q7" s="631"/>
      <c r="R7" s="631"/>
      <c r="T7" s="574" t="s">
        <v>39</v>
      </c>
      <c r="U7" s="315">
        <f>($N7/B7)-1</f>
        <v>-0.70306192385922572</v>
      </c>
      <c r="V7" s="315">
        <f t="shared" ref="V7:AF7" si="0">($N7/C7)-1</f>
        <v>-0.32533606434006412</v>
      </c>
      <c r="W7" s="315">
        <f t="shared" si="0"/>
        <v>-0.6919770204552258</v>
      </c>
      <c r="X7" s="315">
        <f t="shared" si="0"/>
        <v>-0.86220603152053565</v>
      </c>
      <c r="Y7" s="315">
        <f t="shared" si="0"/>
        <v>3.9072924162212175</v>
      </c>
      <c r="Z7" s="315">
        <f t="shared" si="0"/>
        <v>10.654819488525391</v>
      </c>
      <c r="AA7" s="315">
        <f t="shared" si="0"/>
        <v>-0.68500487868850302</v>
      </c>
      <c r="AB7" s="315" t="s">
        <v>13</v>
      </c>
      <c r="AC7" s="315">
        <f t="shared" si="0"/>
        <v>-0.2999978685175313</v>
      </c>
      <c r="AD7" s="315">
        <f t="shared" si="0"/>
        <v>-0.78099507736485596</v>
      </c>
      <c r="AE7" s="315">
        <f t="shared" si="0"/>
        <v>-0.51127201470667261</v>
      </c>
      <c r="AF7" s="620">
        <f t="shared" si="0"/>
        <v>-0.78116114793662794</v>
      </c>
    </row>
    <row r="8" spans="1:33" ht="6" customHeight="1" x14ac:dyDescent="0.2">
      <c r="A8" s="258"/>
      <c r="B8" s="291"/>
      <c r="C8" s="291"/>
      <c r="D8" s="291"/>
      <c r="E8" s="291"/>
      <c r="F8" s="291"/>
      <c r="G8" s="291"/>
      <c r="H8" s="291"/>
      <c r="I8" s="291"/>
      <c r="J8" s="291"/>
      <c r="K8" s="292"/>
      <c r="L8" s="292"/>
      <c r="M8" s="292"/>
      <c r="N8" s="292"/>
      <c r="P8" s="630"/>
      <c r="Q8" s="631"/>
      <c r="R8" s="631"/>
      <c r="T8" s="258"/>
      <c r="U8" s="332"/>
      <c r="V8" s="332"/>
      <c r="W8" s="332"/>
      <c r="X8" s="332"/>
      <c r="Y8" s="332"/>
      <c r="Z8" s="332"/>
      <c r="AA8" s="332"/>
      <c r="AB8" s="332"/>
      <c r="AC8" s="320"/>
      <c r="AD8" s="320"/>
      <c r="AE8" s="320"/>
      <c r="AF8" s="320"/>
    </row>
    <row r="9" spans="1:33" ht="15" x14ac:dyDescent="0.25">
      <c r="A9" s="574" t="s">
        <v>40</v>
      </c>
      <c r="B9" s="285">
        <v>444</v>
      </c>
      <c r="C9" s="285">
        <v>198.6</v>
      </c>
      <c r="D9" s="285">
        <v>241.1</v>
      </c>
      <c r="E9" s="285">
        <v>321.50477066666667</v>
      </c>
      <c r="F9" s="285">
        <f>'[5]Table 8'!K154</f>
        <v>120</v>
      </c>
      <c r="G9" s="285">
        <v>63</v>
      </c>
      <c r="H9" s="285">
        <v>137</v>
      </c>
      <c r="I9" s="285">
        <v>20.72</v>
      </c>
      <c r="J9" s="285">
        <v>98.71301428571428</v>
      </c>
      <c r="K9" s="357">
        <v>821.99130700000001</v>
      </c>
      <c r="L9" s="357">
        <v>387.51818418502808</v>
      </c>
      <c r="M9" s="357">
        <v>1717.3973503112793</v>
      </c>
      <c r="N9" s="614">
        <v>206.88565826416016</v>
      </c>
      <c r="P9" s="630"/>
      <c r="Q9" s="631"/>
      <c r="R9" s="631"/>
      <c r="T9" s="574" t="s">
        <v>40</v>
      </c>
      <c r="U9" s="315">
        <f>($N9/B9)-1</f>
        <v>-0.53404131021585544</v>
      </c>
      <c r="V9" s="315">
        <f t="shared" ref="V9:AF9" si="1">($N9/C9)-1</f>
        <v>4.1720333656395603E-2</v>
      </c>
      <c r="W9" s="315">
        <f t="shared" si="1"/>
        <v>-0.14190933942695905</v>
      </c>
      <c r="X9" s="315">
        <f t="shared" si="1"/>
        <v>-0.35650827875690405</v>
      </c>
      <c r="Y9" s="315">
        <f t="shared" si="1"/>
        <v>0.72404715220133453</v>
      </c>
      <c r="Z9" s="315">
        <f t="shared" si="1"/>
        <v>2.2838993375263517</v>
      </c>
      <c r="AA9" s="315">
        <f t="shared" si="1"/>
        <v>0.51011429389897933</v>
      </c>
      <c r="AB9" s="315">
        <f t="shared" si="1"/>
        <v>8.9848290668030977</v>
      </c>
      <c r="AC9" s="315">
        <f t="shared" si="1"/>
        <v>1.0958296103222187</v>
      </c>
      <c r="AD9" s="315">
        <f t="shared" si="1"/>
        <v>-0.748311622638413</v>
      </c>
      <c r="AE9" s="315">
        <f t="shared" si="1"/>
        <v>-0.46612658010035835</v>
      </c>
      <c r="AF9" s="620">
        <f t="shared" si="1"/>
        <v>-0.87953535725051513</v>
      </c>
    </row>
    <row r="10" spans="1:33" ht="6" customHeight="1" x14ac:dyDescent="0.2">
      <c r="A10" s="258"/>
      <c r="B10" s="291"/>
      <c r="C10" s="291"/>
      <c r="D10" s="291"/>
      <c r="E10" s="291"/>
      <c r="F10" s="291"/>
      <c r="G10" s="291"/>
      <c r="H10" s="291"/>
      <c r="I10" s="291"/>
      <c r="J10" s="291"/>
      <c r="K10" s="292"/>
      <c r="L10" s="292"/>
      <c r="M10" s="292"/>
      <c r="N10" s="292"/>
      <c r="P10" s="630"/>
      <c r="Q10" s="631"/>
      <c r="R10" s="631"/>
      <c r="T10" s="258"/>
      <c r="U10" s="332"/>
      <c r="V10" s="332"/>
      <c r="W10" s="332"/>
      <c r="X10" s="332"/>
      <c r="Y10" s="332"/>
      <c r="Z10" s="332"/>
      <c r="AA10" s="332"/>
      <c r="AB10" s="332"/>
      <c r="AC10" s="320"/>
      <c r="AD10" s="320"/>
      <c r="AE10" s="320"/>
      <c r="AF10" s="320"/>
    </row>
    <row r="11" spans="1:33" ht="15" x14ac:dyDescent="0.25">
      <c r="A11" s="574" t="s">
        <v>41</v>
      </c>
      <c r="B11" s="285">
        <v>105</v>
      </c>
      <c r="C11" s="285">
        <v>18.3</v>
      </c>
      <c r="D11" s="285">
        <v>120.3</v>
      </c>
      <c r="E11" s="285">
        <v>197.2</v>
      </c>
      <c r="F11" s="285">
        <f>'[5]Table 8'!K171</f>
        <v>12</v>
      </c>
      <c r="G11" s="285">
        <v>8</v>
      </c>
      <c r="H11" s="285">
        <v>99</v>
      </c>
      <c r="I11" s="285" t="s">
        <v>13</v>
      </c>
      <c r="J11" s="285">
        <v>44.399177142857141</v>
      </c>
      <c r="K11" s="357">
        <v>146.47915399999999</v>
      </c>
      <c r="L11" s="357">
        <v>52.781509399414063</v>
      </c>
      <c r="M11" s="357" t="s">
        <v>13</v>
      </c>
      <c r="N11" s="614" t="s">
        <v>13</v>
      </c>
      <c r="P11" s="630"/>
      <c r="Q11" s="631"/>
      <c r="R11" s="631"/>
      <c r="T11" s="574" t="s">
        <v>41</v>
      </c>
      <c r="U11" s="374">
        <f t="shared" ref="U11:AA11" si="2">($L11/B11)-1</f>
        <v>-0.4973189581008185</v>
      </c>
      <c r="V11" s="374">
        <f t="shared" si="2"/>
        <v>1.8842354863067792</v>
      </c>
      <c r="W11" s="374">
        <f t="shared" si="2"/>
        <v>-0.56125096093587645</v>
      </c>
      <c r="X11" s="374">
        <f t="shared" si="2"/>
        <v>-0.73234528702122681</v>
      </c>
      <c r="Y11" s="374">
        <f t="shared" si="2"/>
        <v>3.3984591166178388</v>
      </c>
      <c r="Z11" s="374">
        <f t="shared" si="2"/>
        <v>5.5976886749267578</v>
      </c>
      <c r="AA11" s="374">
        <f t="shared" si="2"/>
        <v>-0.46685344040995902</v>
      </c>
      <c r="AB11" s="374" t="s">
        <v>13</v>
      </c>
      <c r="AC11" s="374">
        <f>($L11/J11)-1</f>
        <v>0.18879476593870748</v>
      </c>
      <c r="AD11" s="374">
        <f>($L11/K11)-1</f>
        <v>-0.63966538611074952</v>
      </c>
      <c r="AE11" s="374" t="s">
        <v>13</v>
      </c>
      <c r="AF11" s="658" t="s">
        <v>13</v>
      </c>
    </row>
    <row r="12" spans="1:33" ht="6" customHeight="1" x14ac:dyDescent="0.2">
      <c r="A12" s="258"/>
      <c r="B12" s="291"/>
      <c r="C12" s="291"/>
      <c r="D12" s="291"/>
      <c r="E12" s="291"/>
      <c r="F12" s="291"/>
      <c r="G12" s="291"/>
      <c r="H12" s="291"/>
      <c r="I12" s="291"/>
      <c r="J12" s="291"/>
      <c r="K12" s="292"/>
      <c r="L12" s="292"/>
      <c r="M12" s="292"/>
      <c r="N12" s="292"/>
      <c r="T12" s="258"/>
      <c r="U12" s="332"/>
      <c r="V12" s="332"/>
      <c r="W12" s="332"/>
      <c r="X12" s="332"/>
      <c r="Y12" s="332"/>
      <c r="Z12" s="332"/>
      <c r="AA12" s="332"/>
      <c r="AB12" s="332"/>
      <c r="AC12" s="320"/>
      <c r="AD12" s="320"/>
      <c r="AE12" s="320"/>
      <c r="AF12" s="320"/>
    </row>
    <row r="13" spans="1:33" ht="15" x14ac:dyDescent="0.25">
      <c r="A13" s="574" t="s">
        <v>45</v>
      </c>
      <c r="B13" s="285" t="s">
        <v>13</v>
      </c>
      <c r="C13" s="285">
        <v>104.8</v>
      </c>
      <c r="D13" s="285">
        <v>137.9</v>
      </c>
      <c r="E13" s="285">
        <v>15.1</v>
      </c>
      <c r="F13" s="285" t="s">
        <v>13</v>
      </c>
      <c r="G13" s="285">
        <v>8</v>
      </c>
      <c r="H13" s="285">
        <v>72</v>
      </c>
      <c r="I13" s="285" t="s">
        <v>13</v>
      </c>
      <c r="J13" s="285" t="s">
        <v>13</v>
      </c>
      <c r="K13" s="357">
        <v>24.600294999999999</v>
      </c>
      <c r="L13" s="357">
        <v>9.3907527923583984</v>
      </c>
      <c r="M13" s="357">
        <v>125.02737045288086</v>
      </c>
      <c r="N13" s="614" t="s">
        <v>13</v>
      </c>
      <c r="T13" s="574" t="s">
        <v>45</v>
      </c>
      <c r="U13" s="355" t="s">
        <v>13</v>
      </c>
      <c r="V13" s="374">
        <f>($M13/C13)-1</f>
        <v>0.19300926004657315</v>
      </c>
      <c r="W13" s="374">
        <f t="shared" ref="W13:AE13" si="3">($M13/D13)-1</f>
        <v>-9.3347567419283184E-2</v>
      </c>
      <c r="X13" s="374">
        <f t="shared" si="3"/>
        <v>7.2799583081378056</v>
      </c>
      <c r="Y13" s="374" t="s">
        <v>13</v>
      </c>
      <c r="Z13" s="374">
        <f t="shared" si="3"/>
        <v>14.628421306610107</v>
      </c>
      <c r="AA13" s="374">
        <f t="shared" si="3"/>
        <v>0.73649125629001189</v>
      </c>
      <c r="AB13" s="374" t="s">
        <v>13</v>
      </c>
      <c r="AC13" s="374" t="s">
        <v>13</v>
      </c>
      <c r="AD13" s="374">
        <f t="shared" si="3"/>
        <v>4.0823524861340426</v>
      </c>
      <c r="AE13" s="374">
        <f t="shared" si="3"/>
        <v>12.313881561723171</v>
      </c>
      <c r="AF13" s="658" t="s">
        <v>13</v>
      </c>
    </row>
    <row r="14" spans="1:33" ht="6" customHeight="1" x14ac:dyDescent="0.2">
      <c r="A14" s="258"/>
      <c r="B14" s="291"/>
      <c r="C14" s="291"/>
      <c r="D14" s="291"/>
      <c r="E14" s="627"/>
      <c r="F14" s="627"/>
      <c r="G14" s="627"/>
      <c r="H14" s="627"/>
      <c r="I14" s="627"/>
      <c r="J14" s="291"/>
      <c r="K14" s="292"/>
      <c r="L14" s="292"/>
      <c r="M14" s="292"/>
      <c r="N14" s="292"/>
      <c r="T14" s="258"/>
      <c r="U14" s="332"/>
      <c r="V14" s="332"/>
      <c r="W14" s="332"/>
      <c r="X14" s="332"/>
      <c r="Y14" s="332"/>
      <c r="Z14" s="332"/>
      <c r="AA14" s="332"/>
      <c r="AB14" s="332"/>
      <c r="AC14" s="320"/>
      <c r="AD14" s="320"/>
      <c r="AE14" s="320"/>
      <c r="AF14" s="320"/>
    </row>
    <row r="15" spans="1:33" x14ac:dyDescent="0.2">
      <c r="A15" s="564" t="s">
        <v>48</v>
      </c>
      <c r="B15" s="628">
        <v>863</v>
      </c>
      <c r="C15" s="628">
        <v>459.9</v>
      </c>
      <c r="D15" s="628">
        <v>802</v>
      </c>
      <c r="E15" s="628">
        <v>1210.4788160000005</v>
      </c>
      <c r="F15" s="628">
        <v>151</v>
      </c>
      <c r="G15" s="628">
        <v>88</v>
      </c>
      <c r="H15" s="628">
        <v>604</v>
      </c>
      <c r="I15" s="628">
        <v>20.72</v>
      </c>
      <c r="J15" s="628">
        <v>276.30972285714284</v>
      </c>
      <c r="K15" s="629">
        <v>1418.8080170000001</v>
      </c>
      <c r="L15" s="629">
        <v>640.46846342086792</v>
      </c>
      <c r="M15" s="629">
        <v>2268.4850616455078</v>
      </c>
      <c r="N15" s="629">
        <v>300.12421417236328</v>
      </c>
      <c r="P15" s="626"/>
      <c r="T15" s="478" t="s">
        <v>48</v>
      </c>
      <c r="U15" s="523">
        <f>($N15/B15)-1</f>
        <v>-0.65223150153839715</v>
      </c>
      <c r="V15" s="523">
        <f t="shared" ref="V15:AF15" si="4">($N15/C15)-1</f>
        <v>-0.34741418966652904</v>
      </c>
      <c r="W15" s="523">
        <f t="shared" si="4"/>
        <v>-0.6257802815805944</v>
      </c>
      <c r="X15" s="523">
        <f t="shared" si="4"/>
        <v>-0.75206157249069683</v>
      </c>
      <c r="Y15" s="523">
        <f t="shared" si="4"/>
        <v>0.98757757730041917</v>
      </c>
      <c r="Z15" s="523">
        <f t="shared" si="4"/>
        <v>2.4105024337768555</v>
      </c>
      <c r="AA15" s="523">
        <f t="shared" si="4"/>
        <v>-0.50310560567489526</v>
      </c>
      <c r="AB15" s="523">
        <f t="shared" si="4"/>
        <v>13.484759371253055</v>
      </c>
      <c r="AC15" s="523">
        <f t="shared" si="4"/>
        <v>8.6187670375728942E-2</v>
      </c>
      <c r="AD15" s="523">
        <f t="shared" si="4"/>
        <v>-0.78846735387994127</v>
      </c>
      <c r="AE15" s="523">
        <f t="shared" si="4"/>
        <v>-0.53139891920776106</v>
      </c>
      <c r="AF15" s="523">
        <f t="shared" si="4"/>
        <v>-0.86769839517714964</v>
      </c>
    </row>
    <row r="16" spans="1:33" x14ac:dyDescent="0.2">
      <c r="A16" s="251"/>
      <c r="B16" s="291"/>
      <c r="C16" s="291"/>
      <c r="D16" s="291"/>
      <c r="E16" s="291"/>
      <c r="F16" s="291"/>
      <c r="G16" s="291"/>
      <c r="H16" s="291"/>
      <c r="I16" s="291"/>
      <c r="J16" s="291"/>
      <c r="K16" s="292"/>
      <c r="L16" s="292"/>
      <c r="M16" s="66"/>
      <c r="N16" s="66"/>
      <c r="T16" s="251"/>
      <c r="U16" s="332"/>
      <c r="V16" s="332"/>
      <c r="W16" s="332"/>
      <c r="X16" s="332"/>
      <c r="Y16" s="332"/>
      <c r="Z16" s="332"/>
      <c r="AA16" s="332"/>
      <c r="AB16" s="332"/>
      <c r="AC16" s="320"/>
      <c r="AD16" s="320"/>
      <c r="AE16" s="320"/>
      <c r="AF16" s="320"/>
    </row>
    <row r="17" spans="1:33" x14ac:dyDescent="0.2">
      <c r="A17" s="565" t="s">
        <v>239</v>
      </c>
      <c r="B17" s="566">
        <v>199</v>
      </c>
      <c r="C17" s="566">
        <v>273</v>
      </c>
      <c r="D17" s="566">
        <v>197</v>
      </c>
      <c r="E17" s="566">
        <v>211.74206533333336</v>
      </c>
      <c r="F17" s="566">
        <f>'[5]Table 3'!G18</f>
        <v>763.39954414430883</v>
      </c>
      <c r="G17" s="566">
        <v>55</v>
      </c>
      <c r="H17" s="566">
        <v>85</v>
      </c>
      <c r="I17" s="566">
        <v>10</v>
      </c>
      <c r="J17" s="566">
        <v>54</v>
      </c>
      <c r="K17" s="567">
        <v>295.48262</v>
      </c>
      <c r="L17" s="567">
        <v>159.86300706863403</v>
      </c>
      <c r="M17" s="567">
        <v>405.13034057617188</v>
      </c>
      <c r="N17" s="567">
        <v>160.26638031005859</v>
      </c>
      <c r="T17" s="497" t="s">
        <v>239</v>
      </c>
      <c r="U17" s="524">
        <f>($N17/B17)-1</f>
        <v>-0.19464130497457988</v>
      </c>
      <c r="V17" s="524">
        <f t="shared" ref="V17:AF17" si="5">($N17/C17)-1</f>
        <v>-0.4129436618679172</v>
      </c>
      <c r="W17" s="524">
        <f t="shared" si="5"/>
        <v>-0.18646507456823047</v>
      </c>
      <c r="X17" s="524">
        <f t="shared" si="5"/>
        <v>-0.24310561504271511</v>
      </c>
      <c r="Y17" s="524">
        <f t="shared" si="5"/>
        <v>-0.79006225306343292</v>
      </c>
      <c r="Z17" s="524">
        <f t="shared" si="5"/>
        <v>1.9139341874556108</v>
      </c>
      <c r="AA17" s="524">
        <f t="shared" si="5"/>
        <v>0.88548682717715987</v>
      </c>
      <c r="AB17" s="524">
        <f t="shared" si="5"/>
        <v>15.026638031005859</v>
      </c>
      <c r="AC17" s="524">
        <f t="shared" si="5"/>
        <v>1.9678959316677518</v>
      </c>
      <c r="AD17" s="524">
        <f t="shared" si="5"/>
        <v>-0.4576114821573648</v>
      </c>
      <c r="AE17" s="524">
        <f t="shared" si="5"/>
        <v>2.5232431743973383E-3</v>
      </c>
      <c r="AF17" s="524">
        <f t="shared" si="5"/>
        <v>-0.60440785530372887</v>
      </c>
    </row>
    <row r="18" spans="1:33" x14ac:dyDescent="0.2">
      <c r="A18" s="376"/>
      <c r="B18" s="377"/>
      <c r="C18" s="378"/>
      <c r="D18" s="378"/>
      <c r="E18" s="379"/>
      <c r="F18" s="379"/>
      <c r="G18" s="379"/>
      <c r="H18" s="379"/>
      <c r="I18" s="379"/>
      <c r="J18" s="378"/>
      <c r="K18" s="380"/>
      <c r="L18" s="380"/>
      <c r="M18" s="380"/>
      <c r="T18" s="376"/>
      <c r="U18" s="381"/>
      <c r="V18" s="381"/>
      <c r="W18" s="381"/>
      <c r="X18" s="381"/>
      <c r="Y18" s="381"/>
      <c r="Z18" s="381"/>
      <c r="AA18" s="381"/>
      <c r="AB18" s="381"/>
      <c r="AC18" s="381"/>
      <c r="AD18" s="381"/>
    </row>
    <row r="19" spans="1:33" x14ac:dyDescent="0.2">
      <c r="A19" s="382" t="s">
        <v>488</v>
      </c>
      <c r="B19" s="68"/>
      <c r="C19" s="26"/>
      <c r="D19" s="38"/>
      <c r="E19" s="38"/>
      <c r="F19" s="38"/>
      <c r="G19" s="38"/>
      <c r="H19" s="38"/>
      <c r="I19" s="38"/>
      <c r="J19" s="38"/>
      <c r="K19" s="38"/>
      <c r="L19" s="39"/>
      <c r="M19" s="68"/>
      <c r="N19" s="68"/>
      <c r="O19" s="68"/>
      <c r="P19" s="281"/>
      <c r="Q19" s="68"/>
      <c r="R19" s="68"/>
      <c r="S19" s="68"/>
      <c r="T19" s="382"/>
      <c r="U19" s="68"/>
      <c r="V19" s="68"/>
      <c r="W19" s="68"/>
      <c r="X19" s="68"/>
      <c r="Y19" s="68"/>
      <c r="Z19" s="68"/>
      <c r="AA19" s="68"/>
    </row>
    <row r="20" spans="1:33" x14ac:dyDescent="0.2">
      <c r="A20" s="376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281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</row>
    <row r="21" spans="1:33" ht="15" x14ac:dyDescent="0.2">
      <c r="A21" s="186" t="s">
        <v>489</v>
      </c>
      <c r="B21" s="187"/>
      <c r="C21" s="187"/>
      <c r="D21" s="187"/>
      <c r="E21" s="300"/>
      <c r="F21" s="300"/>
      <c r="G21" s="300"/>
      <c r="H21" s="300"/>
      <c r="I21" s="300"/>
      <c r="K21" s="300"/>
      <c r="L21" s="300"/>
      <c r="N21" s="300"/>
      <c r="O21" s="301"/>
      <c r="P21" s="383"/>
      <c r="Q21" s="301"/>
      <c r="R21" s="300"/>
      <c r="S21" s="300"/>
      <c r="T21" s="186" t="s">
        <v>490</v>
      </c>
      <c r="U21" s="68"/>
      <c r="V21" s="68"/>
      <c r="W21" s="68"/>
      <c r="X21" s="68"/>
      <c r="Y21" s="68"/>
      <c r="Z21" s="68"/>
      <c r="AA21" s="68"/>
    </row>
    <row r="22" spans="1:33" x14ac:dyDescent="0.2">
      <c r="A22" s="68"/>
      <c r="B22" s="68"/>
      <c r="C22" s="68"/>
      <c r="D22" s="73"/>
      <c r="E22" s="73"/>
      <c r="F22" s="73"/>
      <c r="G22" s="73"/>
      <c r="H22" s="73"/>
      <c r="I22" s="73"/>
      <c r="J22" s="73"/>
      <c r="K22" s="73"/>
      <c r="L22" s="68"/>
      <c r="M22" s="68"/>
      <c r="N22" s="68"/>
      <c r="O22" s="68"/>
      <c r="P22" s="281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1:33" x14ac:dyDescent="0.2">
      <c r="A23" s="591"/>
      <c r="B23" s="702" t="s">
        <v>243</v>
      </c>
      <c r="C23" s="703"/>
      <c r="D23" s="703"/>
      <c r="E23" s="703"/>
      <c r="F23" s="703"/>
      <c r="G23" s="703"/>
      <c r="H23" s="703"/>
      <c r="I23" s="703"/>
      <c r="J23" s="703"/>
      <c r="K23" s="703"/>
      <c r="L23" s="703"/>
      <c r="M23" s="703"/>
      <c r="N23" s="704"/>
      <c r="U23" s="701" t="s">
        <v>228</v>
      </c>
      <c r="V23" s="701"/>
      <c r="W23" s="701"/>
      <c r="X23" s="701"/>
      <c r="Y23" s="701"/>
      <c r="Z23" s="701"/>
      <c r="AA23" s="701"/>
      <c r="AB23" s="701"/>
      <c r="AC23" s="701"/>
      <c r="AD23" s="701"/>
      <c r="AE23" s="701"/>
      <c r="AF23" s="701"/>
    </row>
    <row r="24" spans="1:33" ht="3.75" customHeight="1" x14ac:dyDescent="0.2">
      <c r="A24" s="384"/>
      <c r="B24" s="592"/>
      <c r="C24" s="592"/>
      <c r="D24" s="592"/>
      <c r="E24" s="592"/>
      <c r="F24" s="592"/>
      <c r="G24" s="592"/>
      <c r="H24" s="592"/>
      <c r="I24" s="592"/>
      <c r="J24" s="592"/>
      <c r="K24" s="592"/>
      <c r="L24" s="593"/>
      <c r="M24" s="578"/>
      <c r="U24" s="85"/>
      <c r="V24" s="85"/>
      <c r="W24" s="85"/>
      <c r="X24" s="85"/>
      <c r="Y24" s="85"/>
      <c r="Z24" s="68"/>
      <c r="AA24" s="68"/>
      <c r="AB24" s="68"/>
      <c r="AC24" s="68"/>
      <c r="AD24" s="68"/>
    </row>
    <row r="25" spans="1:33" x14ac:dyDescent="0.2">
      <c r="A25" s="478" t="s">
        <v>38</v>
      </c>
      <c r="B25" s="483">
        <v>1998</v>
      </c>
      <c r="C25" s="483">
        <v>2000</v>
      </c>
      <c r="D25" s="483">
        <v>2002</v>
      </c>
      <c r="E25" s="483">
        <v>2004</v>
      </c>
      <c r="F25" s="483">
        <v>2006</v>
      </c>
      <c r="G25" s="483">
        <v>2008</v>
      </c>
      <c r="H25" s="483">
        <v>2010</v>
      </c>
      <c r="I25" s="483">
        <v>2012</v>
      </c>
      <c r="J25" s="483">
        <v>2014</v>
      </c>
      <c r="K25" s="483" t="s">
        <v>244</v>
      </c>
      <c r="L25" s="483">
        <v>2018</v>
      </c>
      <c r="M25" s="484" t="s">
        <v>242</v>
      </c>
      <c r="N25" s="484" t="s">
        <v>453</v>
      </c>
      <c r="T25" s="478" t="s">
        <v>38</v>
      </c>
      <c r="U25" s="582" t="s">
        <v>388</v>
      </c>
      <c r="V25" s="583" t="s">
        <v>389</v>
      </c>
      <c r="W25" s="583" t="s">
        <v>390</v>
      </c>
      <c r="X25" s="583" t="s">
        <v>391</v>
      </c>
      <c r="Y25" s="583" t="s">
        <v>392</v>
      </c>
      <c r="Z25" s="583" t="s">
        <v>393</v>
      </c>
      <c r="AA25" s="583" t="s">
        <v>394</v>
      </c>
      <c r="AB25" s="583" t="s">
        <v>395</v>
      </c>
      <c r="AC25" s="584" t="s">
        <v>396</v>
      </c>
      <c r="AD25" s="584" t="s">
        <v>397</v>
      </c>
      <c r="AE25" s="584" t="s">
        <v>398</v>
      </c>
      <c r="AF25" s="584" t="s">
        <v>399</v>
      </c>
    </row>
    <row r="26" spans="1:33" ht="6" customHeight="1" x14ac:dyDescent="0.2">
      <c r="A26" s="258"/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385"/>
      <c r="N26" s="385"/>
      <c r="T26" s="258"/>
      <c r="U26" s="275"/>
      <c r="V26" s="275"/>
      <c r="W26" s="275"/>
      <c r="X26" s="275"/>
      <c r="Y26" s="275"/>
      <c r="Z26" s="281"/>
      <c r="AA26" s="281"/>
      <c r="AB26" s="281"/>
      <c r="AC26" s="282"/>
      <c r="AD26" s="282"/>
      <c r="AE26" s="282"/>
      <c r="AF26" s="282"/>
    </row>
    <row r="27" spans="1:33" ht="15" x14ac:dyDescent="0.25">
      <c r="A27" s="574" t="s">
        <v>39</v>
      </c>
      <c r="B27" s="373">
        <v>199</v>
      </c>
      <c r="C27" s="373">
        <v>53.6</v>
      </c>
      <c r="D27" s="373">
        <v>105.5</v>
      </c>
      <c r="E27" s="373">
        <v>540.34492320000004</v>
      </c>
      <c r="F27" s="373">
        <v>9</v>
      </c>
      <c r="G27" s="373">
        <v>6</v>
      </c>
      <c r="H27" s="373">
        <v>180</v>
      </c>
      <c r="I27" s="373" t="s">
        <v>13</v>
      </c>
      <c r="J27" s="373">
        <v>24.925698048000001</v>
      </c>
      <c r="K27" s="373">
        <v>237.27326918741721</v>
      </c>
      <c r="L27" s="373">
        <v>147</v>
      </c>
      <c r="M27" s="659">
        <v>105.83695316314697</v>
      </c>
      <c r="N27" s="660">
        <v>21</v>
      </c>
      <c r="T27" s="574" t="s">
        <v>39</v>
      </c>
      <c r="U27" s="315">
        <f>($N27/B27)-1</f>
        <v>-0.89447236180904521</v>
      </c>
      <c r="V27" s="315">
        <f t="shared" ref="V27:AF27" si="6">($N27/C27)-1</f>
        <v>-0.60820895522388063</v>
      </c>
      <c r="W27" s="315">
        <f t="shared" si="6"/>
        <v>-0.80094786729857814</v>
      </c>
      <c r="X27" s="315">
        <f t="shared" si="6"/>
        <v>-0.96113593540282571</v>
      </c>
      <c r="Y27" s="315">
        <f t="shared" si="6"/>
        <v>1.3333333333333335</v>
      </c>
      <c r="Z27" s="315">
        <f t="shared" si="6"/>
        <v>2.5</v>
      </c>
      <c r="AA27" s="315">
        <f t="shared" si="6"/>
        <v>-0.8833333333333333</v>
      </c>
      <c r="AB27" s="315" t="s">
        <v>13</v>
      </c>
      <c r="AC27" s="315">
        <f t="shared" si="6"/>
        <v>-0.15749601236604061</v>
      </c>
      <c r="AD27" s="315">
        <f t="shared" si="6"/>
        <v>-0.91149445501417803</v>
      </c>
      <c r="AE27" s="315">
        <f t="shared" si="6"/>
        <v>-0.85714285714285721</v>
      </c>
      <c r="AF27" s="620">
        <f t="shared" si="6"/>
        <v>-0.80158158967758042</v>
      </c>
    </row>
    <row r="28" spans="1:33" ht="6" customHeight="1" x14ac:dyDescent="0.2">
      <c r="A28" s="258"/>
      <c r="B28" s="661"/>
      <c r="C28" s="661"/>
      <c r="D28" s="661"/>
      <c r="E28" s="661"/>
      <c r="F28" s="661"/>
      <c r="G28" s="661"/>
      <c r="H28" s="661"/>
      <c r="I28" s="661"/>
      <c r="J28" s="661"/>
      <c r="K28" s="661"/>
      <c r="L28" s="661"/>
      <c r="M28" s="662"/>
      <c r="N28" s="662"/>
      <c r="T28" s="258"/>
      <c r="U28" s="332"/>
      <c r="V28" s="332"/>
      <c r="W28" s="332"/>
      <c r="X28" s="332"/>
      <c r="Y28" s="332"/>
      <c r="Z28" s="332"/>
      <c r="AA28" s="332"/>
      <c r="AB28" s="332"/>
      <c r="AC28" s="386"/>
      <c r="AD28" s="386"/>
      <c r="AE28" s="386"/>
      <c r="AF28" s="386"/>
    </row>
    <row r="29" spans="1:33" ht="15" x14ac:dyDescent="0.25">
      <c r="A29" s="574" t="s">
        <v>40</v>
      </c>
      <c r="B29" s="373">
        <v>409</v>
      </c>
      <c r="C29" s="373">
        <v>196.5</v>
      </c>
      <c r="D29" s="373">
        <v>254.5</v>
      </c>
      <c r="E29" s="373">
        <v>196.53426746675501</v>
      </c>
      <c r="F29" s="373">
        <v>98</v>
      </c>
      <c r="G29" s="373">
        <v>62</v>
      </c>
      <c r="H29" s="373">
        <v>132</v>
      </c>
      <c r="I29" s="373">
        <v>18.03</v>
      </c>
      <c r="J29" s="373">
        <v>78.027363656228601</v>
      </c>
      <c r="K29" s="373">
        <v>571.51334597343021</v>
      </c>
      <c r="L29" s="373">
        <v>295</v>
      </c>
      <c r="M29" s="659">
        <v>1317.2735316753387</v>
      </c>
      <c r="N29" s="660">
        <v>217</v>
      </c>
      <c r="T29" s="574" t="s">
        <v>40</v>
      </c>
      <c r="U29" s="315">
        <f>($N29/B29)-1</f>
        <v>-0.46943765281173599</v>
      </c>
      <c r="V29" s="315">
        <f t="shared" ref="V29:AF29" si="7">($N29/C29)-1</f>
        <v>0.10432569974554706</v>
      </c>
      <c r="W29" s="315">
        <f t="shared" si="7"/>
        <v>-0.1473477406679764</v>
      </c>
      <c r="X29" s="315">
        <f t="shared" si="7"/>
        <v>0.10413315091072795</v>
      </c>
      <c r="Y29" s="315">
        <f t="shared" si="7"/>
        <v>1.2142857142857144</v>
      </c>
      <c r="Z29" s="315">
        <f t="shared" si="7"/>
        <v>2.5</v>
      </c>
      <c r="AA29" s="315">
        <f t="shared" si="7"/>
        <v>0.64393939393939403</v>
      </c>
      <c r="AB29" s="315">
        <f t="shared" si="7"/>
        <v>11.035496394897393</v>
      </c>
      <c r="AC29" s="315">
        <f t="shared" si="7"/>
        <v>1.781075635927599</v>
      </c>
      <c r="AD29" s="315">
        <f t="shared" si="7"/>
        <v>-0.62030632962666044</v>
      </c>
      <c r="AE29" s="315">
        <f t="shared" si="7"/>
        <v>-0.264406779661017</v>
      </c>
      <c r="AF29" s="620">
        <f t="shared" si="7"/>
        <v>-0.8352658010792835</v>
      </c>
    </row>
    <row r="30" spans="1:33" ht="6" customHeight="1" x14ac:dyDescent="0.2">
      <c r="A30" s="258"/>
      <c r="B30" s="661"/>
      <c r="C30" s="661"/>
      <c r="D30" s="661"/>
      <c r="E30" s="661"/>
      <c r="F30" s="661"/>
      <c r="G30" s="661"/>
      <c r="H30" s="661"/>
      <c r="I30" s="661"/>
      <c r="J30" s="661"/>
      <c r="K30" s="661"/>
      <c r="L30" s="661"/>
      <c r="M30" s="662"/>
      <c r="N30" s="662"/>
      <c r="T30" s="258"/>
      <c r="U30" s="332"/>
      <c r="V30" s="332"/>
      <c r="W30" s="332"/>
      <c r="X30" s="332"/>
      <c r="Y30" s="332"/>
      <c r="Z30" s="332"/>
      <c r="AA30" s="332"/>
      <c r="AB30" s="332"/>
      <c r="AC30" s="386"/>
      <c r="AD30" s="386"/>
      <c r="AE30" s="386"/>
      <c r="AF30" s="386"/>
    </row>
    <row r="31" spans="1:33" ht="15" x14ac:dyDescent="0.25">
      <c r="A31" s="574" t="s">
        <v>41</v>
      </c>
      <c r="B31" s="373">
        <v>6</v>
      </c>
      <c r="C31" s="373">
        <v>5</v>
      </c>
      <c r="D31" s="373">
        <v>3.2</v>
      </c>
      <c r="E31" s="373">
        <v>1</v>
      </c>
      <c r="F31" s="373" t="s">
        <v>50</v>
      </c>
      <c r="G31" s="373" t="s">
        <v>50</v>
      </c>
      <c r="H31" s="373" t="s">
        <v>50</v>
      </c>
      <c r="I31" s="373" t="s">
        <v>13</v>
      </c>
      <c r="J31" s="373" t="s">
        <v>50</v>
      </c>
      <c r="K31" s="373">
        <v>1</v>
      </c>
      <c r="L31" s="373" t="s">
        <v>50</v>
      </c>
      <c r="M31" s="659" t="s">
        <v>13</v>
      </c>
      <c r="N31" s="660" t="s">
        <v>13</v>
      </c>
      <c r="T31" s="574" t="s">
        <v>41</v>
      </c>
      <c r="U31" s="315">
        <v>-0.98333333333333328</v>
      </c>
      <c r="V31" s="315">
        <v>-0.98</v>
      </c>
      <c r="W31" s="315">
        <v>-0.96875</v>
      </c>
      <c r="X31" s="315">
        <v>-0.9</v>
      </c>
      <c r="Y31" s="315">
        <v>0</v>
      </c>
      <c r="Z31" s="315">
        <v>0</v>
      </c>
      <c r="AA31" s="315">
        <v>0</v>
      </c>
      <c r="AB31" s="315" t="s">
        <v>13</v>
      </c>
      <c r="AC31" s="315">
        <v>-0.69696969696969702</v>
      </c>
      <c r="AD31" s="315">
        <v>-0.9</v>
      </c>
      <c r="AE31" s="315" t="s">
        <v>13</v>
      </c>
      <c r="AF31" s="620" t="s">
        <v>13</v>
      </c>
    </row>
    <row r="32" spans="1:33" ht="6" customHeight="1" x14ac:dyDescent="0.2">
      <c r="A32" s="258"/>
      <c r="B32" s="661"/>
      <c r="C32" s="661"/>
      <c r="D32" s="661"/>
      <c r="E32" s="661"/>
      <c r="F32" s="661"/>
      <c r="G32" s="661"/>
      <c r="H32" s="661"/>
      <c r="I32" s="661"/>
      <c r="J32" s="661"/>
      <c r="K32" s="661"/>
      <c r="L32" s="661"/>
      <c r="M32" s="662"/>
      <c r="N32" s="662"/>
      <c r="T32" s="258"/>
      <c r="U32" s="332"/>
      <c r="V32" s="332"/>
      <c r="W32" s="332"/>
      <c r="X32" s="332"/>
      <c r="Y32" s="332"/>
      <c r="Z32" s="332"/>
      <c r="AA32" s="332"/>
      <c r="AB32" s="332"/>
      <c r="AC32" s="388"/>
      <c r="AD32" s="388"/>
      <c r="AE32" s="388"/>
      <c r="AF32" s="388"/>
    </row>
    <row r="33" spans="1:36" ht="15" x14ac:dyDescent="0.25">
      <c r="A33" s="574" t="s">
        <v>45</v>
      </c>
      <c r="B33" s="373"/>
      <c r="C33" s="373">
        <v>112</v>
      </c>
      <c r="D33" s="373">
        <v>15</v>
      </c>
      <c r="E33" s="373">
        <v>2.2779904000001299</v>
      </c>
      <c r="F33" s="373" t="s">
        <v>13</v>
      </c>
      <c r="G33" s="373">
        <v>5</v>
      </c>
      <c r="H33" s="373">
        <v>18</v>
      </c>
      <c r="I33" s="373" t="s">
        <v>13</v>
      </c>
      <c r="J33" s="373" t="s">
        <v>13</v>
      </c>
      <c r="K33" s="373">
        <v>6</v>
      </c>
      <c r="L33" s="373">
        <v>1</v>
      </c>
      <c r="M33" s="659" t="s">
        <v>50</v>
      </c>
      <c r="N33" s="660" t="s">
        <v>13</v>
      </c>
      <c r="T33" s="574" t="s">
        <v>45</v>
      </c>
      <c r="U33" s="315" t="s">
        <v>13</v>
      </c>
      <c r="V33" s="315">
        <v>-1</v>
      </c>
      <c r="W33" s="315">
        <v>-1</v>
      </c>
      <c r="X33" s="315">
        <v>-1</v>
      </c>
      <c r="Y33" s="315" t="s">
        <v>13</v>
      </c>
      <c r="Z33" s="315">
        <v>-1</v>
      </c>
      <c r="AA33" s="315">
        <v>-1</v>
      </c>
      <c r="AB33" s="315" t="s">
        <v>13</v>
      </c>
      <c r="AC33" s="315" t="s">
        <v>13</v>
      </c>
      <c r="AD33" s="315">
        <v>-1</v>
      </c>
      <c r="AE33" s="315" t="s">
        <v>13</v>
      </c>
      <c r="AF33" s="620" t="s">
        <v>13</v>
      </c>
    </row>
    <row r="34" spans="1:36" ht="6" customHeight="1" x14ac:dyDescent="0.2">
      <c r="A34" s="258"/>
      <c r="B34" s="661"/>
      <c r="C34" s="661"/>
      <c r="D34" s="661"/>
      <c r="E34" s="661"/>
      <c r="F34" s="661"/>
      <c r="G34" s="661"/>
      <c r="H34" s="661"/>
      <c r="I34" s="661"/>
      <c r="J34" s="661"/>
      <c r="K34" s="661"/>
      <c r="L34" s="661"/>
      <c r="M34" s="662"/>
      <c r="N34" s="662"/>
      <c r="T34" s="258"/>
      <c r="U34" s="332"/>
      <c r="V34" s="332"/>
      <c r="W34" s="332"/>
      <c r="X34" s="332"/>
      <c r="Y34" s="332"/>
      <c r="Z34" s="332"/>
      <c r="AA34" s="332"/>
      <c r="AB34" s="332"/>
      <c r="AC34" s="387"/>
      <c r="AD34" s="387"/>
      <c r="AE34" s="387"/>
      <c r="AF34" s="387"/>
    </row>
    <row r="35" spans="1:36" x14ac:dyDescent="0.2">
      <c r="A35" s="478" t="s">
        <v>48</v>
      </c>
      <c r="B35" s="663">
        <v>614</v>
      </c>
      <c r="C35" s="663">
        <v>367</v>
      </c>
      <c r="D35" s="663">
        <v>378.2</v>
      </c>
      <c r="E35" s="664">
        <v>740.14223963342192</v>
      </c>
      <c r="F35" s="664">
        <v>107</v>
      </c>
      <c r="G35" s="664">
        <v>73</v>
      </c>
      <c r="H35" s="664">
        <v>334</v>
      </c>
      <c r="I35" s="664">
        <v>18.03</v>
      </c>
      <c r="J35" s="663">
        <v>103.281615615086</v>
      </c>
      <c r="K35" s="663">
        <v>816.02250238262422</v>
      </c>
      <c r="L35" s="663">
        <v>443</v>
      </c>
      <c r="M35" s="665">
        <v>1423.1104848384857</v>
      </c>
      <c r="N35" s="665">
        <v>238</v>
      </c>
      <c r="T35" s="478" t="s">
        <v>48</v>
      </c>
      <c r="U35" s="523">
        <f>($N35/B35)-1</f>
        <v>-0.6123778501628665</v>
      </c>
      <c r="V35" s="523">
        <f t="shared" ref="V35:AF35" si="8">($N35/C35)-1</f>
        <v>-0.35149863760217981</v>
      </c>
      <c r="W35" s="523">
        <f t="shared" si="8"/>
        <v>-0.37070333157059754</v>
      </c>
      <c r="X35" s="523">
        <f t="shared" si="8"/>
        <v>-0.67844018722958332</v>
      </c>
      <c r="Y35" s="523">
        <f t="shared" si="8"/>
        <v>1.2242990654205608</v>
      </c>
      <c r="Z35" s="523">
        <f t="shared" si="8"/>
        <v>2.2602739726027399</v>
      </c>
      <c r="AA35" s="523">
        <f t="shared" si="8"/>
        <v>-0.28742514970059885</v>
      </c>
      <c r="AB35" s="523">
        <f t="shared" si="8"/>
        <v>12.200221852468108</v>
      </c>
      <c r="AC35" s="523">
        <f t="shared" si="8"/>
        <v>1.3043791344917355</v>
      </c>
      <c r="AD35" s="523">
        <f t="shared" si="8"/>
        <v>-0.70834137624258264</v>
      </c>
      <c r="AE35" s="523">
        <f t="shared" si="8"/>
        <v>-0.46275395033860045</v>
      </c>
      <c r="AF35" s="523">
        <f t="shared" si="8"/>
        <v>-0.83276070091844523</v>
      </c>
    </row>
    <row r="36" spans="1:36" x14ac:dyDescent="0.2">
      <c r="A36" s="251"/>
      <c r="B36" s="661"/>
      <c r="C36" s="661"/>
      <c r="D36" s="661"/>
      <c r="E36" s="661"/>
      <c r="F36" s="661"/>
      <c r="G36" s="661"/>
      <c r="H36" s="661"/>
      <c r="I36" s="661"/>
      <c r="J36" s="661"/>
      <c r="K36" s="661"/>
      <c r="L36" s="661"/>
      <c r="M36" s="662"/>
      <c r="N36" s="662"/>
      <c r="T36" s="251"/>
      <c r="U36" s="332"/>
      <c r="V36" s="332"/>
      <c r="W36" s="332"/>
      <c r="X36" s="332"/>
      <c r="Y36" s="332"/>
      <c r="Z36" s="332"/>
      <c r="AA36" s="332"/>
      <c r="AB36" s="332"/>
      <c r="AC36" s="389"/>
      <c r="AD36" s="389"/>
      <c r="AE36" s="389"/>
      <c r="AF36" s="389"/>
    </row>
    <row r="37" spans="1:36" x14ac:dyDescent="0.2">
      <c r="A37" s="497" t="s">
        <v>239</v>
      </c>
      <c r="B37" s="581">
        <v>199</v>
      </c>
      <c r="C37" s="581">
        <v>273</v>
      </c>
      <c r="D37" s="581">
        <v>197</v>
      </c>
      <c r="E37" s="581">
        <v>211.74206533333336</v>
      </c>
      <c r="F37" s="581">
        <v>83</v>
      </c>
      <c r="G37" s="581">
        <v>55</v>
      </c>
      <c r="H37" s="581">
        <v>85</v>
      </c>
      <c r="I37" s="581">
        <v>10</v>
      </c>
      <c r="J37" s="581">
        <v>54</v>
      </c>
      <c r="K37" s="581">
        <v>295.48262</v>
      </c>
      <c r="L37" s="581">
        <v>160</v>
      </c>
      <c r="M37" s="666">
        <v>405.13034057617188</v>
      </c>
      <c r="N37" s="666">
        <v>160</v>
      </c>
      <c r="T37" s="585" t="s">
        <v>239</v>
      </c>
      <c r="U37" s="522">
        <f>($N37/B37)-1</f>
        <v>-0.1959798994974874</v>
      </c>
      <c r="V37" s="522">
        <f t="shared" ref="V37:AF37" si="9">($N37/C37)-1</f>
        <v>-0.41391941391941389</v>
      </c>
      <c r="W37" s="522">
        <f t="shared" si="9"/>
        <v>-0.18781725888324874</v>
      </c>
      <c r="X37" s="522">
        <f t="shared" si="9"/>
        <v>-0.24436365656431469</v>
      </c>
      <c r="Y37" s="522">
        <f t="shared" si="9"/>
        <v>0.92771084337349397</v>
      </c>
      <c r="Z37" s="522">
        <f t="shared" si="9"/>
        <v>1.9090909090909092</v>
      </c>
      <c r="AA37" s="522">
        <f t="shared" si="9"/>
        <v>0.88235294117647056</v>
      </c>
      <c r="AB37" s="522">
        <f t="shared" si="9"/>
        <v>15</v>
      </c>
      <c r="AC37" s="522">
        <f t="shared" si="9"/>
        <v>1.9629629629629628</v>
      </c>
      <c r="AD37" s="522">
        <f t="shared" si="9"/>
        <v>-0.45851299139015345</v>
      </c>
      <c r="AE37" s="522">
        <f t="shared" si="9"/>
        <v>0</v>
      </c>
      <c r="AF37" s="522">
        <f t="shared" si="9"/>
        <v>-0.60506537285642503</v>
      </c>
    </row>
    <row r="38" spans="1:36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281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1:36" x14ac:dyDescent="0.2">
      <c r="A39" s="382" t="s">
        <v>488</v>
      </c>
      <c r="B39" s="68"/>
      <c r="C39" s="390"/>
      <c r="D39" s="390"/>
      <c r="E39" s="68"/>
      <c r="F39" s="68"/>
      <c r="G39" s="667"/>
      <c r="H39" s="667"/>
      <c r="I39" s="68"/>
      <c r="J39" s="68"/>
      <c r="K39" s="68"/>
      <c r="L39" s="68"/>
      <c r="M39" s="68"/>
      <c r="N39" s="68"/>
      <c r="O39" s="68"/>
      <c r="P39" s="281"/>
      <c r="Q39" s="68"/>
      <c r="R39" s="68"/>
      <c r="S39" s="68"/>
      <c r="T39" s="382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1:36" x14ac:dyDescent="0.2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281"/>
      <c r="Q40" s="68"/>
      <c r="R40" s="68"/>
      <c r="S40" s="68"/>
      <c r="T40" s="68"/>
      <c r="U40" s="72"/>
      <c r="V40" s="72"/>
      <c r="W40" s="72"/>
      <c r="X40" s="72"/>
      <c r="Y40" s="72"/>
      <c r="Z40" s="72"/>
      <c r="AA40" s="72"/>
      <c r="AB40" s="72"/>
      <c r="AC40" s="68"/>
      <c r="AD40" s="68"/>
      <c r="AE40" s="68"/>
      <c r="AF40" s="68"/>
      <c r="AG40" s="68"/>
      <c r="AH40" s="68"/>
    </row>
    <row r="41" spans="1:36" ht="15" x14ac:dyDescent="0.2">
      <c r="A41" s="186" t="s">
        <v>380</v>
      </c>
      <c r="B41" s="187"/>
      <c r="C41" s="187"/>
      <c r="D41" s="187"/>
      <c r="E41" s="187"/>
      <c r="F41" s="262"/>
      <c r="G41" s="262"/>
      <c r="H41" s="262"/>
      <c r="I41" s="262"/>
      <c r="J41" s="68"/>
      <c r="K41" s="68"/>
      <c r="L41" s="68"/>
      <c r="M41" s="68"/>
      <c r="N41" s="68"/>
      <c r="O41" s="68"/>
      <c r="P41" s="391"/>
      <c r="Q41" s="68"/>
      <c r="R41" s="68"/>
      <c r="S41" s="68"/>
      <c r="T41" s="186" t="s">
        <v>381</v>
      </c>
      <c r="U41" s="192"/>
      <c r="V41" s="85"/>
      <c r="W41" s="85"/>
      <c r="X41" s="85"/>
      <c r="Y41" s="85"/>
      <c r="Z41" s="85"/>
      <c r="AA41" s="85"/>
      <c r="AB41" s="85"/>
      <c r="AC41" s="68"/>
      <c r="AD41" s="68"/>
      <c r="AE41" s="68"/>
      <c r="AF41" s="68"/>
      <c r="AG41" s="68"/>
      <c r="AH41" s="68"/>
    </row>
    <row r="42" spans="1:36" x14ac:dyDescent="0.2">
      <c r="A42" s="187"/>
      <c r="B42" s="187"/>
      <c r="C42" s="187"/>
      <c r="D42" s="187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187"/>
      <c r="U42" s="264"/>
      <c r="V42" s="264"/>
      <c r="W42" s="264"/>
      <c r="X42" s="187"/>
      <c r="Y42" s="68"/>
      <c r="Z42" s="68"/>
      <c r="AA42" s="68"/>
      <c r="AB42" s="68"/>
      <c r="AC42" s="68"/>
      <c r="AD42" s="68"/>
      <c r="AE42" s="68"/>
    </row>
    <row r="43" spans="1:36" x14ac:dyDescent="0.2">
      <c r="A43" s="590"/>
      <c r="B43" s="705" t="s">
        <v>243</v>
      </c>
      <c r="C43" s="706"/>
      <c r="D43" s="706"/>
      <c r="E43" s="706"/>
      <c r="F43" s="706"/>
      <c r="G43" s="706"/>
      <c r="H43" s="706"/>
      <c r="I43" s="706"/>
      <c r="J43" s="706"/>
      <c r="K43" s="706"/>
      <c r="L43" s="706"/>
      <c r="M43" s="706"/>
      <c r="N43" s="706"/>
      <c r="O43" s="706"/>
      <c r="P43" s="706"/>
      <c r="Q43" s="706"/>
      <c r="R43" s="707"/>
      <c r="T43" s="392"/>
      <c r="U43" s="696" t="s">
        <v>228</v>
      </c>
      <c r="V43" s="696"/>
      <c r="W43" s="696"/>
      <c r="X43" s="696"/>
      <c r="Y43" s="696"/>
      <c r="Z43" s="696"/>
      <c r="AA43" s="696"/>
      <c r="AB43" s="696"/>
      <c r="AC43" s="696"/>
      <c r="AD43" s="696"/>
      <c r="AE43" s="696"/>
      <c r="AF43" s="696"/>
      <c r="AG43" s="696"/>
      <c r="AH43" s="696"/>
      <c r="AI43" s="696"/>
      <c r="AJ43" s="696"/>
    </row>
    <row r="44" spans="1:36" ht="3.75" customHeight="1" x14ac:dyDescent="0.2">
      <c r="A44" s="268"/>
      <c r="B44" s="595"/>
      <c r="C44" s="595"/>
      <c r="D44" s="595"/>
      <c r="E44" s="595"/>
      <c r="F44" s="595"/>
      <c r="G44" s="595"/>
      <c r="H44" s="595"/>
      <c r="I44" s="595"/>
      <c r="J44" s="595"/>
      <c r="K44" s="595"/>
      <c r="L44" s="595"/>
      <c r="M44" s="595"/>
      <c r="N44" s="595"/>
      <c r="O44" s="595"/>
      <c r="P44" s="595"/>
      <c r="Q44" s="596"/>
      <c r="T44" s="262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</row>
    <row r="45" spans="1:36" x14ac:dyDescent="0.2">
      <c r="A45" s="478" t="s">
        <v>38</v>
      </c>
      <c r="B45" s="482">
        <v>1990</v>
      </c>
      <c r="C45" s="482">
        <v>1992</v>
      </c>
      <c r="D45" s="482">
        <v>1994</v>
      </c>
      <c r="E45" s="483">
        <v>1996</v>
      </c>
      <c r="F45" s="483">
        <v>1998</v>
      </c>
      <c r="G45" s="483" t="s">
        <v>240</v>
      </c>
      <c r="H45" s="483">
        <v>2002</v>
      </c>
      <c r="I45" s="483">
        <v>2004</v>
      </c>
      <c r="J45" s="483">
        <v>2006</v>
      </c>
      <c r="K45" s="483">
        <v>2008</v>
      </c>
      <c r="L45" s="483">
        <v>2010</v>
      </c>
      <c r="M45" s="483">
        <v>2012</v>
      </c>
      <c r="N45" s="483">
        <v>2014</v>
      </c>
      <c r="O45" s="483">
        <v>2016</v>
      </c>
      <c r="P45" s="483">
        <v>2018</v>
      </c>
      <c r="Q45" s="484">
        <v>2020</v>
      </c>
      <c r="R45" s="484">
        <v>2022</v>
      </c>
      <c r="T45" s="478" t="s">
        <v>38</v>
      </c>
      <c r="U45" s="518" t="s">
        <v>384</v>
      </c>
      <c r="V45" s="518" t="s">
        <v>385</v>
      </c>
      <c r="W45" s="518" t="s">
        <v>386</v>
      </c>
      <c r="X45" s="518" t="s">
        <v>387</v>
      </c>
      <c r="Y45" s="518" t="s">
        <v>388</v>
      </c>
      <c r="Z45" s="518" t="s">
        <v>389</v>
      </c>
      <c r="AA45" s="518" t="s">
        <v>390</v>
      </c>
      <c r="AB45" s="518" t="s">
        <v>391</v>
      </c>
      <c r="AC45" s="518" t="s">
        <v>392</v>
      </c>
      <c r="AD45" s="518" t="s">
        <v>393</v>
      </c>
      <c r="AE45" s="518" t="s">
        <v>394</v>
      </c>
      <c r="AF45" s="518" t="s">
        <v>395</v>
      </c>
      <c r="AG45" s="518" t="s">
        <v>396</v>
      </c>
      <c r="AH45" s="518" t="s">
        <v>397</v>
      </c>
      <c r="AI45" s="519" t="s">
        <v>398</v>
      </c>
      <c r="AJ45" s="519" t="s">
        <v>399</v>
      </c>
    </row>
    <row r="46" spans="1:36" ht="6" customHeight="1" x14ac:dyDescent="0.2">
      <c r="A46" s="258"/>
      <c r="B46" s="307"/>
      <c r="C46" s="307"/>
      <c r="D46" s="307"/>
      <c r="E46" s="342"/>
      <c r="F46" s="342"/>
      <c r="G46" s="342"/>
      <c r="H46" s="342"/>
      <c r="I46" s="342"/>
      <c r="J46" s="281"/>
      <c r="K46" s="281"/>
      <c r="L46" s="281"/>
      <c r="M46" s="281"/>
      <c r="N46" s="281"/>
      <c r="O46" s="281"/>
      <c r="P46" s="281"/>
      <c r="Q46" s="282"/>
      <c r="R46" s="282"/>
      <c r="T46" s="258"/>
      <c r="U46" s="307"/>
      <c r="V46" s="308"/>
      <c r="W46" s="308"/>
      <c r="X46" s="308"/>
      <c r="Y46" s="307"/>
      <c r="Z46" s="281"/>
      <c r="AA46" s="281"/>
      <c r="AB46" s="281"/>
      <c r="AC46" s="281"/>
      <c r="AD46" s="281"/>
      <c r="AE46" s="281"/>
      <c r="AF46" s="270"/>
      <c r="AG46" s="270"/>
      <c r="AH46" s="270"/>
    </row>
    <row r="47" spans="1:36" ht="15" x14ac:dyDescent="0.25">
      <c r="A47" s="574" t="s">
        <v>39</v>
      </c>
      <c r="B47" s="283">
        <v>68384</v>
      </c>
      <c r="C47" s="283">
        <v>68178</v>
      </c>
      <c r="D47" s="283">
        <v>72369.3</v>
      </c>
      <c r="E47" s="283">
        <v>64727</v>
      </c>
      <c r="F47" s="283">
        <v>75933</v>
      </c>
      <c r="G47" s="283" t="s">
        <v>13</v>
      </c>
      <c r="H47" s="283">
        <v>66810</v>
      </c>
      <c r="I47" s="283">
        <v>52149</v>
      </c>
      <c r="J47" s="285">
        <v>45397</v>
      </c>
      <c r="K47" s="285">
        <v>52189</v>
      </c>
      <c r="L47" s="285">
        <v>55289</v>
      </c>
      <c r="M47" s="285">
        <v>50684.9</v>
      </c>
      <c r="N47" s="285">
        <v>37541.228293992659</v>
      </c>
      <c r="O47" s="285">
        <v>44407.166143000009</v>
      </c>
      <c r="P47" s="285">
        <v>50496</v>
      </c>
      <c r="Q47" s="357">
        <v>46073.04233622551</v>
      </c>
      <c r="R47" s="614">
        <v>37744</v>
      </c>
      <c r="T47" s="574" t="s">
        <v>39</v>
      </c>
      <c r="U47" s="315"/>
      <c r="V47" s="315">
        <f>($R47/C47)-1</f>
        <v>-0.4463903311918801</v>
      </c>
      <c r="W47" s="315">
        <f t="shared" ref="W47:AJ47" si="10">($R47/D47)-1</f>
        <v>-0.47845287988138618</v>
      </c>
      <c r="X47" s="315">
        <f t="shared" si="10"/>
        <v>-0.41687394750258777</v>
      </c>
      <c r="Y47" s="315">
        <f t="shared" si="10"/>
        <v>-0.50293021479462152</v>
      </c>
      <c r="Z47" s="315" t="s">
        <v>13</v>
      </c>
      <c r="AA47" s="315">
        <f t="shared" si="10"/>
        <v>-0.43505463254003895</v>
      </c>
      <c r="AB47" s="315">
        <f t="shared" si="10"/>
        <v>-0.2762277320753993</v>
      </c>
      <c r="AC47" s="315">
        <f t="shared" si="10"/>
        <v>-0.16857942154767935</v>
      </c>
      <c r="AD47" s="315">
        <f t="shared" si="10"/>
        <v>-0.27678246373756921</v>
      </c>
      <c r="AE47" s="315">
        <f t="shared" si="10"/>
        <v>-0.31733256163070411</v>
      </c>
      <c r="AF47" s="315">
        <f t="shared" si="10"/>
        <v>-0.25532061817227614</v>
      </c>
      <c r="AG47" s="315">
        <f t="shared" si="10"/>
        <v>5.4013071820504521E-3</v>
      </c>
      <c r="AH47" s="315">
        <f t="shared" si="10"/>
        <v>-0.15004709198383148</v>
      </c>
      <c r="AI47" s="315">
        <f t="shared" si="10"/>
        <v>-0.25253485424588085</v>
      </c>
      <c r="AJ47" s="620">
        <f t="shared" si="10"/>
        <v>-0.18077908281903698</v>
      </c>
    </row>
    <row r="48" spans="1:36" ht="6" customHeight="1" x14ac:dyDescent="0.2">
      <c r="A48" s="258"/>
      <c r="B48" s="290"/>
      <c r="C48" s="290"/>
      <c r="D48" s="290"/>
      <c r="E48" s="290"/>
      <c r="F48" s="290"/>
      <c r="G48" s="290"/>
      <c r="H48" s="290"/>
      <c r="I48" s="290"/>
      <c r="J48" s="291"/>
      <c r="K48" s="291"/>
      <c r="L48" s="291"/>
      <c r="M48" s="291"/>
      <c r="N48" s="291"/>
      <c r="O48" s="291"/>
      <c r="P48" s="291"/>
      <c r="Q48" s="292"/>
      <c r="R48" s="292"/>
      <c r="T48" s="258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86"/>
      <c r="AG48" s="386"/>
      <c r="AH48" s="386"/>
      <c r="AI48" s="386"/>
      <c r="AJ48" s="386"/>
    </row>
    <row r="49" spans="1:36" ht="15" x14ac:dyDescent="0.25">
      <c r="A49" s="574" t="s">
        <v>40</v>
      </c>
      <c r="B49" s="283">
        <v>21146</v>
      </c>
      <c r="C49" s="283">
        <v>21819</v>
      </c>
      <c r="D49" s="283">
        <v>15927.3</v>
      </c>
      <c r="E49" s="283">
        <v>17663</v>
      </c>
      <c r="F49" s="283">
        <v>16616.063688656301</v>
      </c>
      <c r="G49" s="283" t="s">
        <v>13</v>
      </c>
      <c r="H49" s="283">
        <v>14851.9</v>
      </c>
      <c r="I49" s="283">
        <v>19839</v>
      </c>
      <c r="J49" s="285">
        <v>15971</v>
      </c>
      <c r="K49" s="285">
        <v>19843</v>
      </c>
      <c r="L49" s="285">
        <v>17753</v>
      </c>
      <c r="M49" s="285">
        <v>17355.740000000002</v>
      </c>
      <c r="N49" s="285">
        <v>13239.444889078217</v>
      </c>
      <c r="O49" s="285">
        <v>14499.483579</v>
      </c>
      <c r="P49" s="285">
        <v>15192</v>
      </c>
      <c r="Q49" s="357">
        <v>16172.946868896484</v>
      </c>
      <c r="R49" s="614">
        <v>15834.444786071777</v>
      </c>
      <c r="T49" s="574" t="s">
        <v>40</v>
      </c>
      <c r="U49" s="315">
        <f>($R49/B49)-1</f>
        <v>-0.2511848677730173</v>
      </c>
      <c r="V49" s="315">
        <f t="shared" ref="V49:AJ49" si="11">($R49/C49)-1</f>
        <v>-0.27428182840314508</v>
      </c>
      <c r="W49" s="315">
        <f t="shared" si="11"/>
        <v>-5.8299406634032547E-3</v>
      </c>
      <c r="X49" s="315">
        <f t="shared" si="11"/>
        <v>-0.10352461155682624</v>
      </c>
      <c r="Y49" s="315">
        <f t="shared" si="11"/>
        <v>-4.7039955866209793E-2</v>
      </c>
      <c r="Z49" s="315" t="s">
        <v>13</v>
      </c>
      <c r="AA49" s="315">
        <f t="shared" si="11"/>
        <v>6.6156167633217189E-2</v>
      </c>
      <c r="AB49" s="315">
        <f t="shared" si="11"/>
        <v>-0.2018526747279713</v>
      </c>
      <c r="AC49" s="315">
        <f t="shared" si="11"/>
        <v>-8.5501981045784659E-3</v>
      </c>
      <c r="AD49" s="315">
        <f t="shared" si="11"/>
        <v>-0.20201356719892272</v>
      </c>
      <c r="AE49" s="315">
        <f t="shared" si="11"/>
        <v>-0.10806935244343052</v>
      </c>
      <c r="AF49" s="315">
        <f t="shared" si="11"/>
        <v>-8.7653722280249924E-2</v>
      </c>
      <c r="AG49" s="315">
        <f t="shared" si="11"/>
        <v>0.19600518894370622</v>
      </c>
      <c r="AH49" s="315">
        <f t="shared" si="11"/>
        <v>9.2069569222812842E-2</v>
      </c>
      <c r="AI49" s="315">
        <f t="shared" si="11"/>
        <v>4.2288361379132278E-2</v>
      </c>
      <c r="AJ49" s="620">
        <f t="shared" si="11"/>
        <v>-2.0930142513218009E-2</v>
      </c>
    </row>
    <row r="50" spans="1:36" ht="6" customHeight="1" x14ac:dyDescent="0.2">
      <c r="A50" s="258"/>
      <c r="B50" s="290"/>
      <c r="C50" s="290"/>
      <c r="D50" s="290"/>
      <c r="E50" s="290"/>
      <c r="F50" s="290"/>
      <c r="G50" s="290"/>
      <c r="H50" s="290"/>
      <c r="I50" s="290"/>
      <c r="J50" s="291"/>
      <c r="K50" s="291"/>
      <c r="L50" s="291"/>
      <c r="M50" s="291"/>
      <c r="N50" s="291"/>
      <c r="O50" s="291"/>
      <c r="P50" s="291"/>
      <c r="Q50" s="292"/>
      <c r="R50" s="292"/>
      <c r="T50" s="258"/>
      <c r="U50" s="332"/>
      <c r="V50" s="332"/>
      <c r="W50" s="332"/>
      <c r="X50" s="332"/>
      <c r="Y50" s="332"/>
      <c r="Z50" s="332"/>
      <c r="AA50" s="332"/>
      <c r="AB50" s="332"/>
      <c r="AC50" s="332"/>
      <c r="AD50" s="332"/>
      <c r="AE50" s="332"/>
      <c r="AF50" s="386"/>
      <c r="AG50" s="386"/>
      <c r="AH50" s="386"/>
      <c r="AI50" s="386"/>
      <c r="AJ50" s="386"/>
    </row>
    <row r="51" spans="1:36" ht="15" x14ac:dyDescent="0.25">
      <c r="A51" s="574" t="s">
        <v>41</v>
      </c>
      <c r="B51" s="283">
        <v>820</v>
      </c>
      <c r="C51" s="283">
        <v>51</v>
      </c>
      <c r="D51" s="283">
        <v>101.5</v>
      </c>
      <c r="E51" s="283">
        <v>1295</v>
      </c>
      <c r="F51" s="283">
        <v>491.86823777798963</v>
      </c>
      <c r="G51" s="283" t="s">
        <v>13</v>
      </c>
      <c r="H51" s="283">
        <v>1822.5</v>
      </c>
      <c r="I51" s="283">
        <v>4565</v>
      </c>
      <c r="J51" s="285">
        <v>1900</v>
      </c>
      <c r="K51" s="285">
        <v>1595</v>
      </c>
      <c r="L51" s="285">
        <v>1379</v>
      </c>
      <c r="M51" s="285">
        <v>1368.8</v>
      </c>
      <c r="N51" s="285">
        <v>1428.4994319953394</v>
      </c>
      <c r="O51" s="285">
        <v>1508.1962079999998</v>
      </c>
      <c r="P51" s="285">
        <v>1479.4881062507629</v>
      </c>
      <c r="Q51" s="357">
        <v>3494.2474365234375</v>
      </c>
      <c r="R51" s="614">
        <v>4239.1281776428223</v>
      </c>
      <c r="T51" s="574" t="s">
        <v>41</v>
      </c>
      <c r="U51" s="315">
        <f>($R51/B51)-1</f>
        <v>4.1696685093205152</v>
      </c>
      <c r="V51" s="315">
        <f t="shared" ref="V51:AJ51" si="12">($R51/C51)-1</f>
        <v>82.120160345937691</v>
      </c>
      <c r="W51" s="315">
        <f t="shared" si="12"/>
        <v>40.764809631948985</v>
      </c>
      <c r="X51" s="315">
        <f t="shared" si="12"/>
        <v>2.2734580522338397</v>
      </c>
      <c r="Y51" s="315">
        <f t="shared" si="12"/>
        <v>7.6184222766508487</v>
      </c>
      <c r="Z51" s="315" t="s">
        <v>13</v>
      </c>
      <c r="AA51" s="315">
        <f t="shared" si="12"/>
        <v>1.325996256594141</v>
      </c>
      <c r="AB51" s="315">
        <f t="shared" si="12"/>
        <v>-7.1384846080433273E-2</v>
      </c>
      <c r="AC51" s="315">
        <f t="shared" si="12"/>
        <v>1.2311200934962221</v>
      </c>
      <c r="AD51" s="315">
        <f t="shared" si="12"/>
        <v>1.6577606129422082</v>
      </c>
      <c r="AE51" s="315">
        <f t="shared" si="12"/>
        <v>2.074059592199291</v>
      </c>
      <c r="AF51" s="315">
        <f t="shared" si="12"/>
        <v>2.0969668159284209</v>
      </c>
      <c r="AG51" s="315">
        <f t="shared" si="12"/>
        <v>1.967539281217336</v>
      </c>
      <c r="AH51" s="315">
        <f t="shared" si="12"/>
        <v>1.8107272483228671</v>
      </c>
      <c r="AI51" s="315">
        <f t="shared" si="12"/>
        <v>1.8652668174436271</v>
      </c>
      <c r="AJ51" s="620">
        <f t="shared" si="12"/>
        <v>0.21317343853029924</v>
      </c>
    </row>
    <row r="52" spans="1:36" ht="6" customHeight="1" x14ac:dyDescent="0.2">
      <c r="A52" s="258"/>
      <c r="B52" s="290"/>
      <c r="C52" s="290"/>
      <c r="D52" s="290"/>
      <c r="E52" s="290"/>
      <c r="F52" s="290"/>
      <c r="G52" s="290"/>
      <c r="H52" s="290"/>
      <c r="I52" s="290"/>
      <c r="J52" s="291"/>
      <c r="K52" s="291"/>
      <c r="L52" s="291"/>
      <c r="M52" s="291"/>
      <c r="N52" s="291"/>
      <c r="O52" s="291"/>
      <c r="P52" s="291"/>
      <c r="Q52" s="292"/>
      <c r="R52" s="292"/>
      <c r="T52" s="258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86"/>
      <c r="AG52" s="386"/>
      <c r="AH52" s="386"/>
      <c r="AI52" s="386"/>
      <c r="AJ52" s="386"/>
    </row>
    <row r="53" spans="1:36" ht="15" x14ac:dyDescent="0.25">
      <c r="A53" s="574" t="s">
        <v>42</v>
      </c>
      <c r="B53" s="283" t="s">
        <v>13</v>
      </c>
      <c r="C53" s="283" t="s">
        <v>13</v>
      </c>
      <c r="D53" s="283" t="s">
        <v>13</v>
      </c>
      <c r="E53" s="283">
        <v>195</v>
      </c>
      <c r="F53" s="283">
        <v>471.7448512588154</v>
      </c>
      <c r="G53" s="283" t="s">
        <v>13</v>
      </c>
      <c r="H53" s="283">
        <v>1581.3</v>
      </c>
      <c r="I53" s="283">
        <v>114</v>
      </c>
      <c r="J53" s="285">
        <v>930</v>
      </c>
      <c r="K53" s="285">
        <v>664</v>
      </c>
      <c r="L53" s="285">
        <v>491</v>
      </c>
      <c r="M53" s="285">
        <v>2906.06</v>
      </c>
      <c r="N53" s="285">
        <v>478.66042414216901</v>
      </c>
      <c r="O53" s="285">
        <v>1998.013921</v>
      </c>
      <c r="P53" s="285">
        <v>1232.6656537055969</v>
      </c>
      <c r="Q53" s="357">
        <v>3548.5247268676758</v>
      </c>
      <c r="R53" s="614">
        <v>1487.4178619384766</v>
      </c>
      <c r="T53" s="574" t="s">
        <v>42</v>
      </c>
      <c r="U53" s="315" t="s">
        <v>13</v>
      </c>
      <c r="V53" s="315" t="s">
        <v>13</v>
      </c>
      <c r="W53" s="315" t="s">
        <v>13</v>
      </c>
      <c r="X53" s="315">
        <f>($R53/E53)-1</f>
        <v>6.627783907376803</v>
      </c>
      <c r="Y53" s="315">
        <f t="shared" ref="Y53:AJ53" si="13">($R53/F53)-1</f>
        <v>2.1530134520163062</v>
      </c>
      <c r="Z53" s="315" t="s">
        <v>13</v>
      </c>
      <c r="AA53" s="315">
        <f t="shared" si="13"/>
        <v>-5.937022580251905E-2</v>
      </c>
      <c r="AB53" s="315">
        <f t="shared" si="13"/>
        <v>12.047525104723478</v>
      </c>
      <c r="AC53" s="315">
        <f t="shared" si="13"/>
        <v>0.59937404509513614</v>
      </c>
      <c r="AD53" s="315">
        <f t="shared" si="13"/>
        <v>1.2400871414736092</v>
      </c>
      <c r="AE53" s="315">
        <f t="shared" si="13"/>
        <v>2.0293642809337609</v>
      </c>
      <c r="AF53" s="315">
        <f t="shared" si="13"/>
        <v>-0.48816684378902131</v>
      </c>
      <c r="AG53" s="315">
        <f t="shared" si="13"/>
        <v>2.1074594575144823</v>
      </c>
      <c r="AH53" s="315">
        <f t="shared" si="13"/>
        <v>-0.25555180256500498</v>
      </c>
      <c r="AI53" s="315">
        <f t="shared" si="13"/>
        <v>0.20666772653805388</v>
      </c>
      <c r="AJ53" s="620">
        <f t="shared" si="13"/>
        <v>-0.58083486056149369</v>
      </c>
    </row>
    <row r="54" spans="1:36" ht="6" customHeight="1" x14ac:dyDescent="0.2">
      <c r="A54" s="258"/>
      <c r="B54" s="290"/>
      <c r="C54" s="290"/>
      <c r="D54" s="290"/>
      <c r="E54" s="290"/>
      <c r="F54" s="290"/>
      <c r="G54" s="290"/>
      <c r="H54" s="290"/>
      <c r="I54" s="290"/>
      <c r="J54" s="291"/>
      <c r="K54" s="291"/>
      <c r="L54" s="291"/>
      <c r="M54" s="291"/>
      <c r="N54" s="291"/>
      <c r="O54" s="291"/>
      <c r="P54" s="291"/>
      <c r="Q54" s="292"/>
      <c r="R54" s="292"/>
      <c r="T54" s="258"/>
      <c r="U54" s="332"/>
      <c r="V54" s="332"/>
      <c r="W54" s="332"/>
      <c r="X54" s="332"/>
      <c r="Y54" s="332"/>
      <c r="Z54" s="332"/>
      <c r="AA54" s="332"/>
      <c r="AB54" s="332"/>
      <c r="AC54" s="332"/>
      <c r="AD54" s="332"/>
      <c r="AE54" s="332"/>
      <c r="AF54" s="386"/>
      <c r="AG54" s="386"/>
      <c r="AH54" s="386"/>
      <c r="AI54" s="386"/>
      <c r="AJ54" s="386"/>
    </row>
    <row r="55" spans="1:36" ht="15" x14ac:dyDescent="0.25">
      <c r="A55" s="574" t="s">
        <v>43</v>
      </c>
      <c r="B55" s="283">
        <v>233</v>
      </c>
      <c r="C55" s="283">
        <v>186</v>
      </c>
      <c r="D55" s="283">
        <v>133.9</v>
      </c>
      <c r="E55" s="283">
        <v>137</v>
      </c>
      <c r="F55" s="283">
        <v>128.28109721963051</v>
      </c>
      <c r="G55" s="283" t="s">
        <v>13</v>
      </c>
      <c r="H55" s="283">
        <v>86</v>
      </c>
      <c r="I55" s="283" t="s">
        <v>13</v>
      </c>
      <c r="J55" s="285" t="s">
        <v>13</v>
      </c>
      <c r="K55" s="285" t="s">
        <v>13</v>
      </c>
      <c r="L55" s="285" t="s">
        <v>13</v>
      </c>
      <c r="M55" s="285" t="s">
        <v>13</v>
      </c>
      <c r="N55" s="285" t="s">
        <v>13</v>
      </c>
      <c r="O55" s="285" t="s">
        <v>13</v>
      </c>
      <c r="P55" s="285" t="s">
        <v>13</v>
      </c>
      <c r="Q55" s="357" t="s">
        <v>13</v>
      </c>
      <c r="R55" s="614">
        <v>177.93630981445313</v>
      </c>
      <c r="T55" s="574" t="s">
        <v>43</v>
      </c>
      <c r="U55" s="315">
        <f>($R55/B55)-1</f>
        <v>-0.23632485058174624</v>
      </c>
      <c r="V55" s="315">
        <f t="shared" ref="V55:AA55" si="14">($R55/C55)-1</f>
        <v>-4.3353173040574622E-2</v>
      </c>
      <c r="W55" s="315">
        <f t="shared" si="14"/>
        <v>0.32887460653064315</v>
      </c>
      <c r="X55" s="315">
        <f t="shared" si="14"/>
        <v>0.29880518112739507</v>
      </c>
      <c r="Y55" s="315">
        <f t="shared" si="14"/>
        <v>0.38708129000337244</v>
      </c>
      <c r="Z55" s="315" t="s">
        <v>13</v>
      </c>
      <c r="AA55" s="315">
        <f t="shared" si="14"/>
        <v>1.0690268583075944</v>
      </c>
      <c r="AB55" s="315" t="s">
        <v>13</v>
      </c>
      <c r="AC55" s="315" t="s">
        <v>13</v>
      </c>
      <c r="AD55" s="315" t="s">
        <v>13</v>
      </c>
      <c r="AE55" s="315" t="s">
        <v>13</v>
      </c>
      <c r="AF55" s="315" t="s">
        <v>13</v>
      </c>
      <c r="AG55" s="315" t="s">
        <v>13</v>
      </c>
      <c r="AH55" s="315" t="s">
        <v>13</v>
      </c>
      <c r="AI55" s="315" t="s">
        <v>13</v>
      </c>
      <c r="AJ55" s="620" t="s">
        <v>13</v>
      </c>
    </row>
    <row r="56" spans="1:36" ht="6" customHeight="1" x14ac:dyDescent="0.2">
      <c r="A56" s="258"/>
      <c r="B56" s="290"/>
      <c r="C56" s="290"/>
      <c r="D56" s="290"/>
      <c r="E56" s="290"/>
      <c r="F56" s="290"/>
      <c r="G56" s="290"/>
      <c r="H56" s="290"/>
      <c r="I56" s="290"/>
      <c r="J56" s="291"/>
      <c r="K56" s="291"/>
      <c r="L56" s="291"/>
      <c r="M56" s="291"/>
      <c r="N56" s="291"/>
      <c r="O56" s="291"/>
      <c r="P56" s="291"/>
      <c r="Q56" s="292"/>
      <c r="R56" s="292"/>
      <c r="T56" s="258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86"/>
      <c r="AG56" s="386"/>
      <c r="AH56" s="386"/>
      <c r="AI56" s="386"/>
      <c r="AJ56" s="386"/>
    </row>
    <row r="57" spans="1:36" ht="15" x14ac:dyDescent="0.25">
      <c r="A57" s="574" t="s">
        <v>238</v>
      </c>
      <c r="B57" s="283" t="s">
        <v>13</v>
      </c>
      <c r="C57" s="283" t="s">
        <v>13</v>
      </c>
      <c r="D57" s="283" t="s">
        <v>13</v>
      </c>
      <c r="E57" s="283" t="s">
        <v>13</v>
      </c>
      <c r="F57" s="283" t="s">
        <v>13</v>
      </c>
      <c r="G57" s="283" t="s">
        <v>13</v>
      </c>
      <c r="H57" s="283">
        <v>71.7</v>
      </c>
      <c r="I57" s="283" t="s">
        <v>13</v>
      </c>
      <c r="J57" s="285" t="s">
        <v>13</v>
      </c>
      <c r="K57" s="285">
        <v>23</v>
      </c>
      <c r="L57" s="285">
        <v>56</v>
      </c>
      <c r="M57" s="285">
        <v>10.17</v>
      </c>
      <c r="N57" s="285">
        <v>93.040425225985615</v>
      </c>
      <c r="O57" s="285" t="s">
        <v>13</v>
      </c>
      <c r="P57" s="285">
        <v>31.238618850708008</v>
      </c>
      <c r="Q57" s="357" t="s">
        <v>13</v>
      </c>
      <c r="R57" s="614" t="s">
        <v>13</v>
      </c>
      <c r="T57" s="574" t="s">
        <v>238</v>
      </c>
      <c r="U57" s="315" t="s">
        <v>13</v>
      </c>
      <c r="V57" s="315" t="s">
        <v>13</v>
      </c>
      <c r="W57" s="315" t="s">
        <v>13</v>
      </c>
      <c r="X57" s="315" t="s">
        <v>13</v>
      </c>
      <c r="Y57" s="315" t="s">
        <v>13</v>
      </c>
      <c r="Z57" s="315" t="s">
        <v>13</v>
      </c>
      <c r="AA57" s="315">
        <f>($P57/H57)-1</f>
        <v>-0.56431493932066934</v>
      </c>
      <c r="AB57" s="315" t="s">
        <v>13</v>
      </c>
      <c r="AC57" s="315" t="s">
        <v>13</v>
      </c>
      <c r="AD57" s="315">
        <f t="shared" ref="AD57:AG57" si="15">($P57/K57)-1</f>
        <v>0.35820081959600025</v>
      </c>
      <c r="AE57" s="315">
        <f t="shared" si="15"/>
        <v>-0.44216752052307129</v>
      </c>
      <c r="AF57" s="315">
        <f t="shared" si="15"/>
        <v>2.0716439381227145</v>
      </c>
      <c r="AG57" s="315">
        <f t="shared" si="15"/>
        <v>-0.66424681771571215</v>
      </c>
      <c r="AH57" s="315" t="s">
        <v>13</v>
      </c>
      <c r="AI57" s="315" t="s">
        <v>13</v>
      </c>
      <c r="AJ57" s="620" t="s">
        <v>13</v>
      </c>
    </row>
    <row r="58" spans="1:36" ht="6" customHeight="1" x14ac:dyDescent="0.2">
      <c r="A58" s="258"/>
      <c r="B58" s="290"/>
      <c r="C58" s="290"/>
      <c r="D58" s="290"/>
      <c r="E58" s="290"/>
      <c r="F58" s="290"/>
      <c r="G58" s="290"/>
      <c r="H58" s="290"/>
      <c r="I58" s="290"/>
      <c r="J58" s="291"/>
      <c r="K58" s="291"/>
      <c r="L58" s="291"/>
      <c r="M58" s="291"/>
      <c r="N58" s="291"/>
      <c r="O58" s="291"/>
      <c r="P58" s="291"/>
      <c r="Q58" s="292"/>
      <c r="R58" s="292"/>
      <c r="T58" s="258"/>
      <c r="U58" s="332"/>
      <c r="V58" s="332"/>
      <c r="W58" s="332"/>
      <c r="X58" s="332"/>
      <c r="Y58" s="332"/>
      <c r="Z58" s="332"/>
      <c r="AA58" s="332"/>
      <c r="AB58" s="332"/>
      <c r="AC58" s="332"/>
      <c r="AD58" s="332"/>
      <c r="AE58" s="332"/>
      <c r="AF58" s="386"/>
      <c r="AG58" s="386"/>
      <c r="AH58" s="386"/>
      <c r="AI58" s="386"/>
      <c r="AJ58" s="386"/>
    </row>
    <row r="59" spans="1:36" ht="15" x14ac:dyDescent="0.25">
      <c r="A59" s="574" t="s">
        <v>45</v>
      </c>
      <c r="B59" s="283" t="s">
        <v>13</v>
      </c>
      <c r="C59" s="283">
        <v>3738</v>
      </c>
      <c r="D59" s="283">
        <v>2420.3000000000002</v>
      </c>
      <c r="E59" s="283">
        <v>3314</v>
      </c>
      <c r="F59" s="283">
        <v>4016.6864527919943</v>
      </c>
      <c r="G59" s="283" t="s">
        <v>13</v>
      </c>
      <c r="H59" s="283">
        <v>3071.2</v>
      </c>
      <c r="I59" s="283">
        <v>3679</v>
      </c>
      <c r="J59" s="285">
        <v>2756</v>
      </c>
      <c r="K59" s="285">
        <v>3158</v>
      </c>
      <c r="L59" s="285">
        <v>2117</v>
      </c>
      <c r="M59" s="285">
        <v>2666.24</v>
      </c>
      <c r="N59" s="285">
        <v>1632.3452607506115</v>
      </c>
      <c r="O59" s="285">
        <v>1796.5414510000001</v>
      </c>
      <c r="P59" s="285">
        <v>2377.2463481426239</v>
      </c>
      <c r="Q59" s="357">
        <v>3343.047003030777</v>
      </c>
      <c r="R59" s="614">
        <v>2336.5211524963379</v>
      </c>
      <c r="T59" s="574" t="s">
        <v>45</v>
      </c>
      <c r="U59" s="315" t="s">
        <v>13</v>
      </c>
      <c r="V59" s="315">
        <f>($R59/C59)-1</f>
        <v>-0.3749274605413756</v>
      </c>
      <c r="W59" s="315">
        <f t="shared" ref="W59:AJ59" si="16">($R59/D59)-1</f>
        <v>-3.4615067348536255E-2</v>
      </c>
      <c r="X59" s="315">
        <f t="shared" si="16"/>
        <v>-0.29495438971142485</v>
      </c>
      <c r="Y59" s="315">
        <f t="shared" si="16"/>
        <v>-0.41829635448088698</v>
      </c>
      <c r="Z59" s="315" t="s">
        <v>13</v>
      </c>
      <c r="AA59" s="315">
        <f t="shared" si="16"/>
        <v>-0.23921556639217956</v>
      </c>
      <c r="AB59" s="315">
        <f t="shared" si="16"/>
        <v>-0.36490319312412667</v>
      </c>
      <c r="AC59" s="315">
        <f t="shared" si="16"/>
        <v>-0.15220567761381065</v>
      </c>
      <c r="AD59" s="315">
        <f t="shared" si="16"/>
        <v>-0.26012629749957639</v>
      </c>
      <c r="AE59" s="315">
        <f t="shared" si="16"/>
        <v>0.10369445087214824</v>
      </c>
      <c r="AF59" s="315">
        <f t="shared" si="16"/>
        <v>-0.12366435411053089</v>
      </c>
      <c r="AG59" s="315">
        <f t="shared" si="16"/>
        <v>0.43138906252095266</v>
      </c>
      <c r="AH59" s="315">
        <f t="shared" si="16"/>
        <v>0.3005662358615615</v>
      </c>
      <c r="AI59" s="315">
        <f t="shared" si="16"/>
        <v>-1.7131247536926519E-2</v>
      </c>
      <c r="AJ59" s="620">
        <f t="shared" si="16"/>
        <v>-0.30108037656124231</v>
      </c>
    </row>
    <row r="60" spans="1:36" ht="6" customHeight="1" x14ac:dyDescent="0.2">
      <c r="A60" s="258"/>
      <c r="B60" s="336"/>
      <c r="C60" s="336"/>
      <c r="D60" s="290"/>
      <c r="E60" s="290"/>
      <c r="F60" s="336"/>
      <c r="G60" s="336"/>
      <c r="H60" s="336"/>
      <c r="I60" s="336"/>
      <c r="J60" s="332"/>
      <c r="K60" s="332"/>
      <c r="L60" s="332"/>
      <c r="M60" s="332"/>
      <c r="N60" s="332"/>
      <c r="O60" s="332"/>
      <c r="P60" s="332"/>
      <c r="Q60" s="375"/>
      <c r="R60" s="375"/>
      <c r="T60" s="258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86"/>
      <c r="AG60" s="386"/>
      <c r="AH60" s="386"/>
      <c r="AI60" s="386"/>
      <c r="AJ60" s="386"/>
    </row>
    <row r="61" spans="1:36" x14ac:dyDescent="0.2">
      <c r="A61" s="478" t="s">
        <v>48</v>
      </c>
      <c r="B61" s="505">
        <v>90583</v>
      </c>
      <c r="C61" s="505">
        <v>93972</v>
      </c>
      <c r="D61" s="505">
        <v>90952.1</v>
      </c>
      <c r="E61" s="505">
        <v>87330</v>
      </c>
      <c r="F61" s="505">
        <v>97658</v>
      </c>
      <c r="G61" s="505" t="s">
        <v>13</v>
      </c>
      <c r="H61" s="505">
        <v>88294.8</v>
      </c>
      <c r="I61" s="505">
        <v>80347</v>
      </c>
      <c r="J61" s="508">
        <v>66954</v>
      </c>
      <c r="K61" s="508">
        <v>77473</v>
      </c>
      <c r="L61" s="508">
        <v>77085</v>
      </c>
      <c r="M61" s="508">
        <v>74991.91</v>
      </c>
      <c r="N61" s="508">
        <v>54413.218725184881</v>
      </c>
      <c r="O61" s="508">
        <v>64209.401302000006</v>
      </c>
      <c r="P61" s="508">
        <v>70808.832138061523</v>
      </c>
      <c r="Q61" s="509">
        <v>72631.808371543884</v>
      </c>
      <c r="R61" s="509">
        <v>61819</v>
      </c>
      <c r="T61" s="478" t="s">
        <v>48</v>
      </c>
      <c r="U61" s="523">
        <f>($R61/B61)-1</f>
        <v>-0.31754302683726532</v>
      </c>
      <c r="V61" s="523">
        <f t="shared" ref="V61:AJ61" si="17">($R61/C61)-1</f>
        <v>-0.34215511003277577</v>
      </c>
      <c r="W61" s="523">
        <f t="shared" si="17"/>
        <v>-0.32031256012780362</v>
      </c>
      <c r="X61" s="523">
        <f t="shared" si="17"/>
        <v>-0.29212183671132486</v>
      </c>
      <c r="Y61" s="523">
        <f t="shared" si="17"/>
        <v>-0.36698478363267728</v>
      </c>
      <c r="Z61" s="523" t="s">
        <v>13</v>
      </c>
      <c r="AA61" s="523">
        <f t="shared" si="17"/>
        <v>-0.29985684321160477</v>
      </c>
      <c r="AB61" s="523">
        <f t="shared" si="17"/>
        <v>-0.23059977348251959</v>
      </c>
      <c r="AC61" s="523">
        <f t="shared" si="17"/>
        <v>-7.6694446933715632E-2</v>
      </c>
      <c r="AD61" s="523">
        <f t="shared" si="17"/>
        <v>-0.20205749099686343</v>
      </c>
      <c r="AE61" s="523">
        <f t="shared" si="17"/>
        <v>-0.198041123435169</v>
      </c>
      <c r="AF61" s="523">
        <f t="shared" si="17"/>
        <v>-0.17565774761570951</v>
      </c>
      <c r="AG61" s="523">
        <f t="shared" si="17"/>
        <v>0.13610261345167207</v>
      </c>
      <c r="AH61" s="523">
        <f t="shared" si="17"/>
        <v>-3.7228213525260623E-2</v>
      </c>
      <c r="AI61" s="523">
        <f t="shared" si="17"/>
        <v>-0.1269591923297555</v>
      </c>
      <c r="AJ61" s="523">
        <f t="shared" si="17"/>
        <v>-0.14887152907210544</v>
      </c>
    </row>
    <row r="62" spans="1:36" x14ac:dyDescent="0.2">
      <c r="A62" s="251"/>
      <c r="B62" s="336"/>
      <c r="C62" s="336"/>
      <c r="D62" s="336"/>
      <c r="E62" s="290"/>
      <c r="F62" s="290"/>
      <c r="G62" s="290"/>
      <c r="H62" s="290"/>
      <c r="I62" s="290"/>
      <c r="J62" s="332"/>
      <c r="K62" s="332"/>
      <c r="L62" s="332"/>
      <c r="M62" s="332"/>
      <c r="N62" s="332"/>
      <c r="O62" s="332"/>
      <c r="P62" s="332"/>
      <c r="Q62" s="375"/>
      <c r="R62" s="375"/>
      <c r="T62" s="251"/>
      <c r="U62" s="332"/>
      <c r="V62" s="332"/>
      <c r="W62" s="332"/>
      <c r="X62" s="332"/>
      <c r="Y62" s="332"/>
      <c r="Z62" s="332"/>
      <c r="AA62" s="332"/>
      <c r="AB62" s="332"/>
      <c r="AC62" s="332"/>
      <c r="AD62" s="332"/>
      <c r="AE62" s="332"/>
      <c r="AF62" s="386"/>
      <c r="AG62" s="386"/>
      <c r="AH62" s="386"/>
      <c r="AI62" s="386"/>
      <c r="AJ62" s="386"/>
    </row>
    <row r="63" spans="1:36" x14ac:dyDescent="0.2">
      <c r="A63" s="497" t="s">
        <v>239</v>
      </c>
      <c r="B63" s="498">
        <v>11835</v>
      </c>
      <c r="C63" s="498">
        <v>11064</v>
      </c>
      <c r="D63" s="498">
        <v>8404.4</v>
      </c>
      <c r="E63" s="498">
        <v>8488</v>
      </c>
      <c r="F63" s="498">
        <v>7513</v>
      </c>
      <c r="G63" s="498" t="s">
        <v>13</v>
      </c>
      <c r="H63" s="498">
        <v>6708</v>
      </c>
      <c r="I63" s="498">
        <v>6067.7269724786902</v>
      </c>
      <c r="J63" s="500">
        <v>5118</v>
      </c>
      <c r="K63" s="500">
        <v>5501</v>
      </c>
      <c r="L63" s="500">
        <v>4940</v>
      </c>
      <c r="M63" s="500">
        <v>4150</v>
      </c>
      <c r="N63" s="500">
        <v>3765</v>
      </c>
      <c r="O63" s="500">
        <v>3907.6000000000004</v>
      </c>
      <c r="P63" s="500">
        <v>3701.7995746135712</v>
      </c>
      <c r="Q63" s="513">
        <v>3802.7927305698395</v>
      </c>
      <c r="R63" s="513">
        <v>3468</v>
      </c>
      <c r="T63" s="497" t="s">
        <v>239</v>
      </c>
      <c r="U63" s="524">
        <f>($R63/B63)-1</f>
        <v>-0.70697084917617237</v>
      </c>
      <c r="V63" s="524">
        <f t="shared" ref="V63:AJ63" si="18">($R63/C63)-1</f>
        <v>-0.68655097613882865</v>
      </c>
      <c r="W63" s="524">
        <f t="shared" si="18"/>
        <v>-0.58735900242729999</v>
      </c>
      <c r="X63" s="524">
        <f t="shared" si="18"/>
        <v>-0.59142318567389252</v>
      </c>
      <c r="Y63" s="524">
        <f t="shared" si="18"/>
        <v>-0.53840010648209768</v>
      </c>
      <c r="Z63" s="524" t="s">
        <v>13</v>
      </c>
      <c r="AA63" s="524">
        <f t="shared" si="18"/>
        <v>-0.48300536672629701</v>
      </c>
      <c r="AB63" s="524">
        <f t="shared" si="18"/>
        <v>-0.42845154112408779</v>
      </c>
      <c r="AC63" s="524">
        <f t="shared" si="18"/>
        <v>-0.32239155920281359</v>
      </c>
      <c r="AD63" s="524">
        <f t="shared" si="18"/>
        <v>-0.36956916924195604</v>
      </c>
      <c r="AE63" s="524">
        <f t="shared" si="18"/>
        <v>-0.29797570850202426</v>
      </c>
      <c r="AF63" s="524">
        <f t="shared" si="18"/>
        <v>-0.16433734939759037</v>
      </c>
      <c r="AG63" s="524">
        <f t="shared" si="18"/>
        <v>-7.8884462151394441E-2</v>
      </c>
      <c r="AH63" s="524">
        <f t="shared" si="18"/>
        <v>-0.11249872044221521</v>
      </c>
      <c r="AI63" s="524">
        <f t="shared" si="18"/>
        <v>-6.3158355794553644E-2</v>
      </c>
      <c r="AJ63" s="524">
        <f t="shared" si="18"/>
        <v>-8.8038647985863694E-2</v>
      </c>
    </row>
    <row r="64" spans="1:36" x14ac:dyDescent="0.2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73"/>
      <c r="P64" s="200"/>
      <c r="Q64" s="73"/>
      <c r="R64" s="73"/>
      <c r="S64" s="73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</row>
    <row r="65" spans="1:36" x14ac:dyDescent="0.2">
      <c r="A65" s="350" t="s">
        <v>493</v>
      </c>
      <c r="B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73"/>
      <c r="P65" s="275"/>
      <c r="Q65" s="73"/>
      <c r="R65" s="73"/>
      <c r="S65" s="73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</row>
    <row r="66" spans="1:36" x14ac:dyDescent="0.2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73"/>
      <c r="P66" s="275"/>
      <c r="Q66" s="73"/>
      <c r="R66" s="73"/>
      <c r="S66" s="73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</row>
    <row r="67" spans="1:36" ht="15" x14ac:dyDescent="0.2">
      <c r="A67" s="186" t="s">
        <v>491</v>
      </c>
      <c r="B67" s="187"/>
      <c r="C67" s="187"/>
      <c r="D67" s="187"/>
      <c r="E67" s="300"/>
      <c r="F67" s="300"/>
      <c r="G67" s="300"/>
      <c r="H67" s="300"/>
      <c r="I67" s="300"/>
      <c r="K67" s="300"/>
      <c r="L67" s="300"/>
      <c r="M67" s="300"/>
      <c r="N67" s="300"/>
      <c r="O67" s="301"/>
      <c r="P67" s="395"/>
      <c r="Q67" s="301"/>
      <c r="R67" s="300"/>
      <c r="S67" s="300"/>
      <c r="T67" s="186" t="s">
        <v>492</v>
      </c>
      <c r="U67" s="85"/>
      <c r="V67" s="85"/>
      <c r="W67" s="85"/>
      <c r="X67" s="68"/>
      <c r="Y67" s="68"/>
      <c r="Z67" s="68"/>
      <c r="AA67" s="68"/>
      <c r="AB67" s="68"/>
      <c r="AC67" s="68"/>
      <c r="AD67" s="68"/>
      <c r="AE67" s="68"/>
    </row>
    <row r="68" spans="1:36" x14ac:dyDescent="0.2">
      <c r="A68" s="187"/>
      <c r="B68" s="187"/>
      <c r="C68" s="187"/>
      <c r="D68" s="187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187"/>
      <c r="U68" s="264"/>
      <c r="V68" s="264"/>
      <c r="W68" s="264"/>
      <c r="X68" s="187"/>
      <c r="Y68" s="68"/>
      <c r="Z68" s="68"/>
      <c r="AA68" s="68"/>
      <c r="AB68" s="68"/>
      <c r="AC68" s="68"/>
      <c r="AD68" s="68"/>
      <c r="AE68" s="68"/>
    </row>
    <row r="69" spans="1:36" ht="15" customHeight="1" x14ac:dyDescent="0.2">
      <c r="A69" s="594"/>
      <c r="B69" s="694" t="s">
        <v>202</v>
      </c>
      <c r="C69" s="694"/>
      <c r="D69" s="694"/>
      <c r="E69" s="694"/>
      <c r="F69" s="694"/>
      <c r="G69" s="694"/>
      <c r="H69" s="694"/>
      <c r="I69" s="694"/>
      <c r="J69" s="694"/>
      <c r="K69" s="694"/>
      <c r="L69" s="694"/>
      <c r="M69" s="694"/>
      <c r="N69" s="694"/>
      <c r="O69" s="694"/>
      <c r="P69" s="694"/>
      <c r="Q69" s="694"/>
      <c r="R69" s="694"/>
      <c r="T69" s="68"/>
      <c r="U69" s="696" t="s">
        <v>228</v>
      </c>
      <c r="V69" s="696"/>
      <c r="W69" s="696"/>
      <c r="X69" s="696"/>
      <c r="Y69" s="696"/>
      <c r="Z69" s="696"/>
      <c r="AA69" s="696"/>
      <c r="AB69" s="696"/>
      <c r="AC69" s="696"/>
      <c r="AD69" s="696"/>
      <c r="AE69" s="696"/>
      <c r="AF69" s="696"/>
      <c r="AG69" s="696"/>
      <c r="AH69" s="696"/>
      <c r="AI69" s="696"/>
      <c r="AJ69" s="696"/>
    </row>
    <row r="70" spans="1:36" ht="3.75" customHeight="1" x14ac:dyDescent="0.2">
      <c r="A70" s="268"/>
      <c r="B70" s="595"/>
      <c r="C70" s="595"/>
      <c r="D70" s="595"/>
      <c r="E70" s="595"/>
      <c r="F70" s="595"/>
      <c r="G70" s="595"/>
      <c r="H70" s="595"/>
      <c r="I70" s="595"/>
      <c r="J70" s="595"/>
      <c r="K70" s="595"/>
      <c r="L70" s="595"/>
      <c r="M70" s="595"/>
      <c r="N70" s="595"/>
      <c r="O70" s="595"/>
      <c r="P70" s="595"/>
      <c r="Q70" s="596"/>
      <c r="T70" s="68"/>
      <c r="U70" s="393"/>
      <c r="V70" s="393"/>
      <c r="W70" s="393"/>
      <c r="X70" s="393"/>
      <c r="Y70" s="393"/>
      <c r="Z70" s="393"/>
      <c r="AA70" s="393"/>
      <c r="AB70" s="393"/>
      <c r="AC70" s="393"/>
      <c r="AD70" s="393"/>
      <c r="AE70" s="393"/>
    </row>
    <row r="71" spans="1:36" x14ac:dyDescent="0.2">
      <c r="A71" s="478" t="s">
        <v>38</v>
      </c>
      <c r="B71" s="482">
        <v>1990</v>
      </c>
      <c r="C71" s="482">
        <v>1992</v>
      </c>
      <c r="D71" s="482">
        <v>1994</v>
      </c>
      <c r="E71" s="483">
        <v>1996</v>
      </c>
      <c r="F71" s="483">
        <v>1998</v>
      </c>
      <c r="G71" s="483" t="s">
        <v>240</v>
      </c>
      <c r="H71" s="483">
        <v>2002</v>
      </c>
      <c r="I71" s="483">
        <v>2004</v>
      </c>
      <c r="J71" s="483">
        <v>2006</v>
      </c>
      <c r="K71" s="483">
        <v>2008</v>
      </c>
      <c r="L71" s="483">
        <v>2010</v>
      </c>
      <c r="M71" s="483">
        <v>2012</v>
      </c>
      <c r="N71" s="483">
        <v>2014</v>
      </c>
      <c r="O71" s="483">
        <v>2016</v>
      </c>
      <c r="P71" s="483">
        <v>2018</v>
      </c>
      <c r="Q71" s="484">
        <v>2020</v>
      </c>
      <c r="R71" s="484">
        <v>2022</v>
      </c>
      <c r="T71" s="478" t="s">
        <v>38</v>
      </c>
      <c r="U71" s="518" t="s">
        <v>384</v>
      </c>
      <c r="V71" s="518" t="s">
        <v>385</v>
      </c>
      <c r="W71" s="518" t="s">
        <v>386</v>
      </c>
      <c r="X71" s="518" t="s">
        <v>387</v>
      </c>
      <c r="Y71" s="518" t="s">
        <v>388</v>
      </c>
      <c r="Z71" s="518" t="s">
        <v>389</v>
      </c>
      <c r="AA71" s="518" t="s">
        <v>390</v>
      </c>
      <c r="AB71" s="518" t="s">
        <v>391</v>
      </c>
      <c r="AC71" s="518" t="s">
        <v>392</v>
      </c>
      <c r="AD71" s="518" t="s">
        <v>393</v>
      </c>
      <c r="AE71" s="518" t="s">
        <v>394</v>
      </c>
      <c r="AF71" s="518" t="s">
        <v>395</v>
      </c>
      <c r="AG71" s="518" t="s">
        <v>396</v>
      </c>
      <c r="AH71" s="518" t="s">
        <v>397</v>
      </c>
      <c r="AI71" s="519" t="s">
        <v>398</v>
      </c>
      <c r="AJ71" s="519" t="s">
        <v>399</v>
      </c>
    </row>
    <row r="72" spans="1:36" ht="6" customHeight="1" x14ac:dyDescent="0.2">
      <c r="A72" s="258"/>
      <c r="B72" s="304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6"/>
      <c r="R72" s="306"/>
      <c r="T72" s="258"/>
      <c r="U72" s="307"/>
      <c r="V72" s="308"/>
      <c r="W72" s="308"/>
      <c r="X72" s="308"/>
      <c r="Y72" s="307"/>
      <c r="Z72" s="281"/>
      <c r="AA72" s="281"/>
      <c r="AB72" s="281"/>
      <c r="AC72" s="281"/>
      <c r="AD72" s="281"/>
      <c r="AE72" s="281"/>
      <c r="AF72" s="270"/>
      <c r="AG72" s="270"/>
      <c r="AH72" s="270"/>
      <c r="AI72" s="270"/>
      <c r="AJ72" s="270"/>
    </row>
    <row r="73" spans="1:36" ht="15" x14ac:dyDescent="0.25">
      <c r="A73" s="574" t="s">
        <v>39</v>
      </c>
      <c r="B73" s="283">
        <v>82070</v>
      </c>
      <c r="C73" s="283">
        <v>83280</v>
      </c>
      <c r="D73" s="283">
        <v>75997.299999999988</v>
      </c>
      <c r="E73" s="283">
        <v>69410</v>
      </c>
      <c r="F73" s="283">
        <v>67430</v>
      </c>
      <c r="G73" s="283" t="s">
        <v>13</v>
      </c>
      <c r="H73" s="283">
        <v>69900.800000000003</v>
      </c>
      <c r="I73" s="283">
        <v>51326</v>
      </c>
      <c r="J73" s="283">
        <v>46930</v>
      </c>
      <c r="K73" s="283">
        <v>45019</v>
      </c>
      <c r="L73" s="283">
        <v>39796</v>
      </c>
      <c r="M73" s="283">
        <v>27403.949999999997</v>
      </c>
      <c r="N73" s="285">
        <v>22183.8229747935</v>
      </c>
      <c r="O73" s="285">
        <v>27297.922560774918</v>
      </c>
      <c r="P73" s="285">
        <v>32500</v>
      </c>
      <c r="Q73" s="357">
        <v>31541.009400054812</v>
      </c>
      <c r="R73" s="614">
        <v>15210.734038591385</v>
      </c>
      <c r="T73" s="574" t="s">
        <v>39</v>
      </c>
      <c r="U73" s="315"/>
      <c r="V73" s="315">
        <f>($R73/C73)-1</f>
        <v>-0.81735429828780759</v>
      </c>
      <c r="W73" s="315">
        <f t="shared" ref="W73:AJ73" si="19">($R73/D73)-1</f>
        <v>-0.79985165211670162</v>
      </c>
      <c r="X73" s="315">
        <f t="shared" si="19"/>
        <v>-0.78085673478473727</v>
      </c>
      <c r="Y73" s="315">
        <f t="shared" si="19"/>
        <v>-0.77442185913404438</v>
      </c>
      <c r="Z73" s="315" t="s">
        <v>13</v>
      </c>
      <c r="AA73" s="315">
        <f t="shared" si="19"/>
        <v>-0.78239542267625861</v>
      </c>
      <c r="AB73" s="315">
        <f t="shared" si="19"/>
        <v>-0.70364466277147286</v>
      </c>
      <c r="AC73" s="315">
        <f t="shared" si="19"/>
        <v>-0.67588463587062897</v>
      </c>
      <c r="AD73" s="315">
        <f t="shared" si="19"/>
        <v>-0.66212634579641072</v>
      </c>
      <c r="AE73" s="315">
        <f t="shared" si="19"/>
        <v>-0.61778233896393142</v>
      </c>
      <c r="AF73" s="315">
        <f t="shared" si="19"/>
        <v>-0.44494373845407742</v>
      </c>
      <c r="AG73" s="315">
        <f t="shared" si="19"/>
        <v>-0.31433215745209153</v>
      </c>
      <c r="AH73" s="315">
        <f t="shared" si="19"/>
        <v>-0.44278785300504597</v>
      </c>
      <c r="AI73" s="315">
        <f t="shared" si="19"/>
        <v>-0.53197741419718814</v>
      </c>
      <c r="AJ73" s="315">
        <f t="shared" si="19"/>
        <v>-0.51774739211215759</v>
      </c>
    </row>
    <row r="74" spans="1:36" ht="6" customHeight="1" x14ac:dyDescent="0.2">
      <c r="A74" s="258"/>
      <c r="B74" s="290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345"/>
      <c r="R74" s="345"/>
      <c r="T74" s="258"/>
      <c r="U74" s="332"/>
      <c r="V74" s="332"/>
      <c r="W74" s="332"/>
      <c r="X74" s="332"/>
      <c r="Y74" s="332"/>
      <c r="Z74" s="332"/>
      <c r="AA74" s="332"/>
      <c r="AB74" s="332"/>
      <c r="AC74" s="332"/>
      <c r="AD74" s="332"/>
      <c r="AE74" s="332"/>
      <c r="AF74" s="386"/>
      <c r="AG74" s="386"/>
      <c r="AH74" s="386"/>
      <c r="AI74" s="386"/>
      <c r="AJ74" s="386"/>
    </row>
    <row r="75" spans="1:36" ht="15" x14ac:dyDescent="0.25">
      <c r="A75" s="574" t="s">
        <v>40</v>
      </c>
      <c r="B75" s="283">
        <v>197200</v>
      </c>
      <c r="C75" s="283">
        <v>171750</v>
      </c>
      <c r="D75" s="283">
        <v>97282.199999999983</v>
      </c>
      <c r="E75" s="283">
        <v>293260</v>
      </c>
      <c r="F75" s="283">
        <v>290230</v>
      </c>
      <c r="G75" s="283" t="s">
        <v>13</v>
      </c>
      <c r="H75" s="283">
        <v>354007.8</v>
      </c>
      <c r="I75" s="283">
        <v>211178</v>
      </c>
      <c r="J75" s="283">
        <v>101780</v>
      </c>
      <c r="K75" s="283">
        <v>12221</v>
      </c>
      <c r="L75" s="283">
        <v>11698</v>
      </c>
      <c r="M75" s="283">
        <v>10591.55</v>
      </c>
      <c r="N75" s="285">
        <v>7775.4564186913403</v>
      </c>
      <c r="O75" s="285">
        <v>7257.561101279447</v>
      </c>
      <c r="P75" s="285">
        <v>10790</v>
      </c>
      <c r="Q75" s="357">
        <v>6680.0319274626672</v>
      </c>
      <c r="R75" s="614">
        <v>10621.678104996681</v>
      </c>
      <c r="T75" s="574" t="s">
        <v>40</v>
      </c>
      <c r="U75" s="315">
        <f>($R75/B75)-1</f>
        <v>-0.94613753496451991</v>
      </c>
      <c r="V75" s="315">
        <f t="shared" ref="V75:AJ75" si="20">($R75/C75)-1</f>
        <v>-0.93815616823873837</v>
      </c>
      <c r="W75" s="315">
        <f t="shared" si="20"/>
        <v>-0.89081581106310626</v>
      </c>
      <c r="X75" s="315">
        <f t="shared" si="20"/>
        <v>-0.96378067890269148</v>
      </c>
      <c r="Y75" s="315">
        <f t="shared" si="20"/>
        <v>-0.96340254934018987</v>
      </c>
      <c r="Z75" s="315" t="s">
        <v>13</v>
      </c>
      <c r="AA75" s="315">
        <f t="shared" si="20"/>
        <v>-0.96999592069723695</v>
      </c>
      <c r="AB75" s="315">
        <f t="shared" si="20"/>
        <v>-0.94970272421844759</v>
      </c>
      <c r="AC75" s="315">
        <f t="shared" si="20"/>
        <v>-0.89564081248775118</v>
      </c>
      <c r="AD75" s="315">
        <f t="shared" si="20"/>
        <v>-0.13086669626080671</v>
      </c>
      <c r="AE75" s="315">
        <f t="shared" si="20"/>
        <v>-9.2009052402403757E-2</v>
      </c>
      <c r="AF75" s="315">
        <f t="shared" si="20"/>
        <v>2.8445416390123768E-3</v>
      </c>
      <c r="AG75" s="315">
        <f t="shared" si="20"/>
        <v>0.36605204029738214</v>
      </c>
      <c r="AH75" s="315">
        <f t="shared" si="20"/>
        <v>0.46353271529800399</v>
      </c>
      <c r="AI75" s="315">
        <f t="shared" si="20"/>
        <v>-1.5599804912263093E-2</v>
      </c>
      <c r="AJ75" s="315">
        <f t="shared" si="20"/>
        <v>0.5900639727976873</v>
      </c>
    </row>
    <row r="76" spans="1:36" ht="6" customHeight="1" x14ac:dyDescent="0.2">
      <c r="A76" s="258"/>
      <c r="B76" s="290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345"/>
      <c r="R76" s="345"/>
      <c r="T76" s="258"/>
      <c r="U76" s="332"/>
      <c r="V76" s="332"/>
      <c r="W76" s="332"/>
      <c r="X76" s="332"/>
      <c r="Y76" s="332"/>
      <c r="Z76" s="332"/>
      <c r="AA76" s="332"/>
      <c r="AB76" s="332"/>
      <c r="AC76" s="332"/>
      <c r="AD76" s="332"/>
      <c r="AE76" s="332"/>
      <c r="AF76" s="386"/>
      <c r="AG76" s="386"/>
      <c r="AH76" s="386"/>
      <c r="AI76" s="386"/>
      <c r="AJ76" s="386"/>
    </row>
    <row r="77" spans="1:36" ht="15" x14ac:dyDescent="0.25">
      <c r="A77" s="574" t="s">
        <v>41</v>
      </c>
      <c r="B77" s="283">
        <v>170</v>
      </c>
      <c r="C77" s="283">
        <v>100</v>
      </c>
      <c r="D77" s="283">
        <v>278.49999999999994</v>
      </c>
      <c r="E77" s="283">
        <v>280</v>
      </c>
      <c r="F77" s="283">
        <v>130.01356026274664</v>
      </c>
      <c r="G77" s="283" t="s">
        <v>13</v>
      </c>
      <c r="H77" s="283">
        <v>75.2</v>
      </c>
      <c r="I77" s="283">
        <v>362</v>
      </c>
      <c r="J77" s="283">
        <v>200</v>
      </c>
      <c r="K77" s="283">
        <v>87</v>
      </c>
      <c r="L77" s="283">
        <v>36</v>
      </c>
      <c r="M77" s="283">
        <v>87.66</v>
      </c>
      <c r="N77" s="285">
        <v>241.98077041927198</v>
      </c>
      <c r="O77" s="285">
        <v>96.429726332848446</v>
      </c>
      <c r="P77" s="285">
        <v>51.175632975995541</v>
      </c>
      <c r="Q77" s="357">
        <v>168.67063093185425</v>
      </c>
      <c r="R77" s="614">
        <v>85.120707839727402</v>
      </c>
      <c r="T77" s="574" t="s">
        <v>41</v>
      </c>
      <c r="U77" s="315">
        <f>($R77/B77)-1</f>
        <v>-0.49928995388395647</v>
      </c>
      <c r="V77" s="315">
        <f t="shared" ref="V77:AJ77" si="21">($R77/C77)-1</f>
        <v>-0.14879292160272595</v>
      </c>
      <c r="W77" s="315">
        <f t="shared" si="21"/>
        <v>-0.69436011547674181</v>
      </c>
      <c r="X77" s="315">
        <f t="shared" si="21"/>
        <v>-0.69599747200097362</v>
      </c>
      <c r="Y77" s="315">
        <f t="shared" si="21"/>
        <v>-0.34529361654503188</v>
      </c>
      <c r="Z77" s="315" t="s">
        <v>13</v>
      </c>
      <c r="AA77" s="315">
        <f t="shared" si="21"/>
        <v>0.1319243063793536</v>
      </c>
      <c r="AB77" s="315">
        <f t="shared" si="21"/>
        <v>-0.76485992309467565</v>
      </c>
      <c r="AC77" s="315">
        <f t="shared" si="21"/>
        <v>-0.57439646080136297</v>
      </c>
      <c r="AD77" s="315">
        <f t="shared" si="21"/>
        <v>-2.160105931347811E-2</v>
      </c>
      <c r="AE77" s="315">
        <f t="shared" si="21"/>
        <v>1.3644641066590943</v>
      </c>
      <c r="AF77" s="315">
        <f t="shared" si="21"/>
        <v>-2.8967512665669548E-2</v>
      </c>
      <c r="AG77" s="315">
        <f t="shared" si="21"/>
        <v>-0.64823358611412962</v>
      </c>
      <c r="AH77" s="315">
        <f t="shared" si="21"/>
        <v>-0.11727730569394623</v>
      </c>
      <c r="AI77" s="315">
        <f t="shared" si="21"/>
        <v>0.66330542271268333</v>
      </c>
      <c r="AJ77" s="315">
        <f t="shared" si="21"/>
        <v>-0.49534363291664218</v>
      </c>
    </row>
    <row r="78" spans="1:36" ht="6" customHeight="1" x14ac:dyDescent="0.2">
      <c r="A78" s="258"/>
      <c r="B78" s="290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345"/>
      <c r="R78" s="345"/>
      <c r="T78" s="258"/>
      <c r="U78" s="332"/>
      <c r="V78" s="332"/>
      <c r="W78" s="332"/>
      <c r="X78" s="332"/>
      <c r="Y78" s="332"/>
      <c r="Z78" s="332"/>
      <c r="AA78" s="332"/>
      <c r="AB78" s="332"/>
      <c r="AC78" s="332"/>
      <c r="AD78" s="332"/>
      <c r="AE78" s="332"/>
      <c r="AF78" s="386"/>
      <c r="AG78" s="386"/>
      <c r="AH78" s="386"/>
      <c r="AI78" s="386"/>
      <c r="AJ78" s="386"/>
    </row>
    <row r="79" spans="1:36" ht="15" x14ac:dyDescent="0.25">
      <c r="A79" s="574" t="s">
        <v>42</v>
      </c>
      <c r="B79" s="283"/>
      <c r="C79" s="283"/>
      <c r="D79" s="283"/>
      <c r="E79" s="283">
        <v>40</v>
      </c>
      <c r="F79" s="283">
        <v>97.724986374318945</v>
      </c>
      <c r="G79" s="283" t="s">
        <v>13</v>
      </c>
      <c r="H79" s="283">
        <v>262.5</v>
      </c>
      <c r="I79" s="283">
        <v>16</v>
      </c>
      <c r="J79" s="283">
        <v>230</v>
      </c>
      <c r="K79" s="283">
        <v>74</v>
      </c>
      <c r="L79" s="283">
        <v>90</v>
      </c>
      <c r="M79" s="283">
        <v>237.53</v>
      </c>
      <c r="N79" s="285">
        <v>38.292833931373501</v>
      </c>
      <c r="O79" s="285">
        <v>302.41121376874133</v>
      </c>
      <c r="P79" s="285">
        <v>205.02927541732788</v>
      </c>
      <c r="Q79" s="357">
        <v>703.23502731323242</v>
      </c>
      <c r="R79" s="614">
        <v>142.04768371582031</v>
      </c>
      <c r="T79" s="574" t="s">
        <v>42</v>
      </c>
      <c r="U79" s="315" t="s">
        <v>13</v>
      </c>
      <c r="V79" s="315" t="s">
        <v>13</v>
      </c>
      <c r="W79" s="315" t="s">
        <v>13</v>
      </c>
      <c r="X79" s="315">
        <f>($R79/E79)-1</f>
        <v>2.5511920928955076</v>
      </c>
      <c r="Y79" s="315">
        <f t="shared" ref="Y79:AJ79" si="22">($R79/F79)-1</f>
        <v>0.45354518824623624</v>
      </c>
      <c r="Z79" s="315" t="s">
        <v>13</v>
      </c>
      <c r="AA79" s="315">
        <f t="shared" si="22"/>
        <v>-0.45886596679687497</v>
      </c>
      <c r="AB79" s="315">
        <f t="shared" si="22"/>
        <v>7.8779802322387695</v>
      </c>
      <c r="AC79" s="315">
        <f t="shared" si="22"/>
        <v>-0.38240137514860739</v>
      </c>
      <c r="AD79" s="315">
        <f t="shared" si="22"/>
        <v>0.91956329345703125</v>
      </c>
      <c r="AE79" s="315">
        <f t="shared" si="22"/>
        <v>0.57830759684244781</v>
      </c>
      <c r="AF79" s="315">
        <f t="shared" si="22"/>
        <v>-0.40198002898235885</v>
      </c>
      <c r="AG79" s="315">
        <f t="shared" si="22"/>
        <v>2.7095108701119135</v>
      </c>
      <c r="AH79" s="315">
        <f t="shared" si="22"/>
        <v>-0.53028301449017556</v>
      </c>
      <c r="AI79" s="315">
        <f t="shared" si="22"/>
        <v>-0.30718340867815763</v>
      </c>
      <c r="AJ79" s="315">
        <f t="shared" si="22"/>
        <v>-0.79800823593994563</v>
      </c>
    </row>
    <row r="80" spans="1:36" ht="6" customHeight="1" x14ac:dyDescent="0.2">
      <c r="A80" s="258"/>
      <c r="B80" s="290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345"/>
      <c r="R80" s="345"/>
      <c r="T80" s="258"/>
      <c r="U80" s="332"/>
      <c r="V80" s="332"/>
      <c r="W80" s="332"/>
      <c r="X80" s="332"/>
      <c r="Y80" s="332"/>
      <c r="Z80" s="332"/>
      <c r="AA80" s="332"/>
      <c r="AB80" s="332"/>
      <c r="AC80" s="332"/>
      <c r="AD80" s="332"/>
      <c r="AE80" s="332"/>
      <c r="AF80" s="386"/>
      <c r="AG80" s="386"/>
      <c r="AH80" s="386"/>
      <c r="AI80" s="386"/>
      <c r="AJ80" s="386"/>
    </row>
    <row r="81" spans="1:36" ht="15" x14ac:dyDescent="0.25">
      <c r="A81" s="574" t="s">
        <v>43</v>
      </c>
      <c r="B81" s="283">
        <v>510</v>
      </c>
      <c r="C81" s="283">
        <v>410</v>
      </c>
      <c r="D81" s="283">
        <v>294.8</v>
      </c>
      <c r="E81" s="283">
        <v>300</v>
      </c>
      <c r="F81" s="283">
        <v>282.47497607762642</v>
      </c>
      <c r="G81" s="283" t="s">
        <v>13</v>
      </c>
      <c r="H81" s="285">
        <v>127.3</v>
      </c>
      <c r="I81" s="283" t="s">
        <v>13</v>
      </c>
      <c r="J81" s="283" t="s">
        <v>13</v>
      </c>
      <c r="K81" s="283" t="s">
        <v>13</v>
      </c>
      <c r="L81" s="283" t="s">
        <v>13</v>
      </c>
      <c r="M81" s="283" t="s">
        <v>13</v>
      </c>
      <c r="N81" s="285" t="s">
        <v>13</v>
      </c>
      <c r="O81" s="285" t="s">
        <v>13</v>
      </c>
      <c r="P81" s="285" t="s">
        <v>13</v>
      </c>
      <c r="Q81" s="357" t="s">
        <v>13</v>
      </c>
      <c r="R81" s="614">
        <v>533.8089599609375</v>
      </c>
      <c r="T81" s="574" t="s">
        <v>43</v>
      </c>
      <c r="U81" s="315">
        <f>($R81/B81)-1</f>
        <v>4.6684235217524517E-2</v>
      </c>
      <c r="V81" s="315">
        <f t="shared" ref="V81:AA81" si="23">($R81/C81)-1</f>
        <v>0.30197307307545729</v>
      </c>
      <c r="W81" s="315">
        <f t="shared" si="23"/>
        <v>0.81074952496925867</v>
      </c>
      <c r="X81" s="315">
        <f t="shared" si="23"/>
        <v>0.77936319986979163</v>
      </c>
      <c r="Y81" s="315">
        <f t="shared" si="23"/>
        <v>0.88975663392654813</v>
      </c>
      <c r="Z81" s="315" t="s">
        <v>13</v>
      </c>
      <c r="AA81" s="315">
        <f t="shared" si="23"/>
        <v>3.1933146894024942</v>
      </c>
      <c r="AB81" s="315" t="s">
        <v>13</v>
      </c>
      <c r="AC81" s="315" t="s">
        <v>13</v>
      </c>
      <c r="AD81" s="315" t="s">
        <v>13</v>
      </c>
      <c r="AE81" s="315" t="s">
        <v>13</v>
      </c>
      <c r="AF81" s="315" t="s">
        <v>13</v>
      </c>
      <c r="AG81" s="315" t="s">
        <v>13</v>
      </c>
      <c r="AH81" s="315" t="s">
        <v>13</v>
      </c>
      <c r="AI81" s="315" t="s">
        <v>13</v>
      </c>
      <c r="AJ81" s="315" t="s">
        <v>13</v>
      </c>
    </row>
    <row r="82" spans="1:36" ht="6" customHeight="1" x14ac:dyDescent="0.2">
      <c r="A82" s="258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345"/>
      <c r="R82" s="345"/>
      <c r="T82" s="258"/>
      <c r="U82" s="320"/>
      <c r="V82" s="332"/>
      <c r="W82" s="332"/>
      <c r="X82" s="332"/>
      <c r="Y82" s="332"/>
      <c r="Z82" s="332"/>
      <c r="AA82" s="332"/>
      <c r="AB82" s="332"/>
      <c r="AC82" s="332"/>
      <c r="AD82" s="332"/>
      <c r="AE82" s="332"/>
      <c r="AF82" s="386"/>
      <c r="AG82" s="386"/>
      <c r="AH82" s="386"/>
      <c r="AI82" s="386"/>
      <c r="AJ82" s="386"/>
    </row>
    <row r="83" spans="1:36" ht="15" x14ac:dyDescent="0.25">
      <c r="A83" s="574" t="s">
        <v>238</v>
      </c>
      <c r="B83" s="283"/>
      <c r="C83" s="283"/>
      <c r="D83" s="283"/>
      <c r="E83" s="283"/>
      <c r="F83" s="283"/>
      <c r="G83" s="283"/>
      <c r="H83" s="283">
        <v>172.1</v>
      </c>
      <c r="I83" s="283" t="s">
        <v>13</v>
      </c>
      <c r="J83" s="283" t="s">
        <v>13</v>
      </c>
      <c r="K83" s="283">
        <v>69</v>
      </c>
      <c r="L83" s="283">
        <v>168</v>
      </c>
      <c r="M83" s="283">
        <v>30.509999999999998</v>
      </c>
      <c r="N83" s="285">
        <v>279.12127567795704</v>
      </c>
      <c r="O83" s="285" t="s">
        <v>13</v>
      </c>
      <c r="P83" s="285">
        <v>37.486347198486328</v>
      </c>
      <c r="Q83" s="357" t="s">
        <v>13</v>
      </c>
      <c r="R83" s="614" t="s">
        <v>13</v>
      </c>
      <c r="T83" s="574" t="s">
        <v>238</v>
      </c>
      <c r="U83" s="315" t="s">
        <v>13</v>
      </c>
      <c r="V83" s="315" t="s">
        <v>13</v>
      </c>
      <c r="W83" s="315" t="s">
        <v>13</v>
      </c>
      <c r="X83" s="315" t="s">
        <v>13</v>
      </c>
      <c r="Y83" s="315" t="s">
        <v>13</v>
      </c>
      <c r="Z83" s="315" t="s">
        <v>13</v>
      </c>
      <c r="AA83" s="315">
        <f>($P83/H83)-1</f>
        <v>-0.78218275886992261</v>
      </c>
      <c r="AB83" s="315" t="s">
        <v>13</v>
      </c>
      <c r="AC83" s="315" t="s">
        <v>13</v>
      </c>
      <c r="AD83" s="315">
        <f t="shared" ref="AD83:AG83" si="24">($P83/K83)-1</f>
        <v>-0.4567196058190387</v>
      </c>
      <c r="AE83" s="315">
        <f t="shared" si="24"/>
        <v>-0.77686698096139084</v>
      </c>
      <c r="AF83" s="315">
        <f t="shared" si="24"/>
        <v>0.22865772528634309</v>
      </c>
      <c r="AG83" s="315">
        <f t="shared" si="24"/>
        <v>-0.8656987106861137</v>
      </c>
      <c r="AH83" s="315" t="s">
        <v>13</v>
      </c>
      <c r="AI83" s="315" t="s">
        <v>13</v>
      </c>
      <c r="AJ83" s="315" t="s">
        <v>13</v>
      </c>
    </row>
    <row r="84" spans="1:36" ht="6" customHeight="1" x14ac:dyDescent="0.2">
      <c r="A84" s="258"/>
      <c r="B84" s="290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345"/>
      <c r="R84" s="345"/>
      <c r="T84" s="258"/>
      <c r="U84" s="332"/>
      <c r="V84" s="332"/>
      <c r="W84" s="332"/>
      <c r="X84" s="332"/>
      <c r="Y84" s="332"/>
      <c r="Z84" s="332"/>
      <c r="AA84" s="332"/>
      <c r="AB84" s="332"/>
      <c r="AC84" s="332"/>
      <c r="AD84" s="332"/>
      <c r="AE84" s="332"/>
      <c r="AF84" s="386"/>
      <c r="AG84" s="386"/>
      <c r="AH84" s="386"/>
      <c r="AI84" s="386"/>
      <c r="AJ84" s="386"/>
    </row>
    <row r="85" spans="1:36" ht="15" x14ac:dyDescent="0.25">
      <c r="A85" s="574" t="s">
        <v>45</v>
      </c>
      <c r="B85" s="283"/>
      <c r="C85" s="283">
        <v>2710</v>
      </c>
      <c r="D85" s="283">
        <v>1203.8999999999999</v>
      </c>
      <c r="E85" s="283">
        <v>610</v>
      </c>
      <c r="F85" s="283">
        <v>1988.8138787311345</v>
      </c>
      <c r="G85" s="283" t="s">
        <v>13</v>
      </c>
      <c r="H85" s="285">
        <v>1219.3</v>
      </c>
      <c r="I85" s="283">
        <v>898</v>
      </c>
      <c r="J85" s="283">
        <v>2600</v>
      </c>
      <c r="K85" s="283">
        <v>726</v>
      </c>
      <c r="L85" s="283">
        <v>695</v>
      </c>
      <c r="M85" s="283">
        <v>1110.49</v>
      </c>
      <c r="N85" s="285">
        <v>736.08038558028102</v>
      </c>
      <c r="O85" s="285">
        <v>1796.4610680007445</v>
      </c>
      <c r="P85" s="285">
        <v>640.17701860517263</v>
      </c>
      <c r="Q85" s="357">
        <v>95.41722583770752</v>
      </c>
      <c r="R85" s="614">
        <v>325.54900240898132</v>
      </c>
      <c r="T85" s="574" t="s">
        <v>45</v>
      </c>
      <c r="U85" s="315" t="s">
        <v>13</v>
      </c>
      <c r="V85" s="315">
        <f>($R85/C85)-1</f>
        <v>-0.87987121682325409</v>
      </c>
      <c r="W85" s="315">
        <f t="shared" ref="W85:AJ85" si="25">($R85/D85)-1</f>
        <v>-0.72958800364732834</v>
      </c>
      <c r="X85" s="315">
        <f t="shared" si="25"/>
        <v>-0.46631311080494864</v>
      </c>
      <c r="Y85" s="315">
        <f t="shared" si="25"/>
        <v>-0.83630997053546208</v>
      </c>
      <c r="Z85" s="315" t="s">
        <v>13</v>
      </c>
      <c r="AA85" s="315">
        <f t="shared" si="25"/>
        <v>-0.73300336060938132</v>
      </c>
      <c r="AB85" s="315">
        <f t="shared" si="25"/>
        <v>-0.63747327125948627</v>
      </c>
      <c r="AC85" s="315">
        <f t="shared" si="25"/>
        <v>-0.87478884522731493</v>
      </c>
      <c r="AD85" s="315">
        <f t="shared" si="25"/>
        <v>-0.55158539613087965</v>
      </c>
      <c r="AE85" s="315">
        <f t="shared" si="25"/>
        <v>-0.53158416919571039</v>
      </c>
      <c r="AF85" s="315">
        <f t="shared" si="25"/>
        <v>-0.70684202252250694</v>
      </c>
      <c r="AG85" s="315">
        <f t="shared" si="25"/>
        <v>-0.55772629078774016</v>
      </c>
      <c r="AH85" s="315">
        <f t="shared" si="25"/>
        <v>-0.81878315750461539</v>
      </c>
      <c r="AI85" s="315">
        <f t="shared" si="25"/>
        <v>-0.49147033875365842</v>
      </c>
      <c r="AJ85" s="315">
        <f t="shared" si="25"/>
        <v>2.4118472796798609</v>
      </c>
    </row>
    <row r="86" spans="1:36" ht="6" customHeight="1" x14ac:dyDescent="0.2">
      <c r="A86" s="258"/>
      <c r="B86" s="290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345"/>
      <c r="R86" s="345"/>
      <c r="T86" s="258"/>
      <c r="U86" s="332"/>
      <c r="V86" s="332"/>
      <c r="W86" s="332"/>
      <c r="X86" s="332"/>
      <c r="Y86" s="332"/>
      <c r="Z86" s="332"/>
      <c r="AA86" s="332"/>
      <c r="AB86" s="332"/>
      <c r="AC86" s="332"/>
      <c r="AD86" s="332"/>
      <c r="AE86" s="332"/>
      <c r="AF86" s="386"/>
      <c r="AG86" s="386"/>
      <c r="AH86" s="386"/>
      <c r="AI86" s="386"/>
      <c r="AJ86" s="386"/>
    </row>
    <row r="87" spans="1:36" x14ac:dyDescent="0.2">
      <c r="A87" s="478" t="s">
        <v>48</v>
      </c>
      <c r="B87" s="505">
        <v>279950</v>
      </c>
      <c r="C87" s="505">
        <v>258250</v>
      </c>
      <c r="D87" s="505">
        <v>175056.5</v>
      </c>
      <c r="E87" s="505">
        <v>363890</v>
      </c>
      <c r="F87" s="505">
        <v>360160</v>
      </c>
      <c r="G87" s="505" t="s">
        <v>13</v>
      </c>
      <c r="H87" s="505">
        <v>425835.10000000003</v>
      </c>
      <c r="I87" s="505">
        <v>263781</v>
      </c>
      <c r="J87" s="505">
        <v>151750</v>
      </c>
      <c r="K87" s="505">
        <v>58197</v>
      </c>
      <c r="L87" s="505">
        <v>52480</v>
      </c>
      <c r="M87" s="505">
        <v>39461.689999999995</v>
      </c>
      <c r="N87" s="505">
        <v>31254.754659093698</v>
      </c>
      <c r="O87" s="505">
        <v>36750.785670156722</v>
      </c>
      <c r="P87" s="505">
        <v>44221.07743101567</v>
      </c>
      <c r="Q87" s="506">
        <v>39188.364211600274</v>
      </c>
      <c r="R87" s="506">
        <v>26918.938497513533</v>
      </c>
      <c r="T87" s="478" t="s">
        <v>48</v>
      </c>
      <c r="U87" s="523">
        <f>($R87/B87)-1</f>
        <v>-0.90384376318087678</v>
      </c>
      <c r="V87" s="523">
        <f t="shared" ref="V87:AJ87" si="26">($R87/C87)-1</f>
        <v>-0.89576403292347129</v>
      </c>
      <c r="W87" s="523">
        <f t="shared" si="26"/>
        <v>-0.8462271409658394</v>
      </c>
      <c r="X87" s="523">
        <f t="shared" si="26"/>
        <v>-0.92602451703120847</v>
      </c>
      <c r="Y87" s="523">
        <f t="shared" si="26"/>
        <v>-0.92525838933386961</v>
      </c>
      <c r="Z87" s="523" t="s">
        <v>13</v>
      </c>
      <c r="AA87" s="523">
        <f t="shared" si="26"/>
        <v>-0.93678553388972974</v>
      </c>
      <c r="AB87" s="523">
        <f t="shared" si="26"/>
        <v>-0.89794966848441116</v>
      </c>
      <c r="AC87" s="523">
        <f t="shared" si="26"/>
        <v>-0.82260996047767032</v>
      </c>
      <c r="AD87" s="523">
        <f t="shared" si="26"/>
        <v>-0.53745144083864238</v>
      </c>
      <c r="AE87" s="523">
        <f t="shared" si="26"/>
        <v>-0.48706290972725741</v>
      </c>
      <c r="AF87" s="523">
        <f t="shared" si="26"/>
        <v>-0.31784628338235044</v>
      </c>
      <c r="AG87" s="523">
        <f t="shared" si="26"/>
        <v>-0.13872501028635154</v>
      </c>
      <c r="AH87" s="523">
        <f t="shared" si="26"/>
        <v>-0.26752753698615717</v>
      </c>
      <c r="AI87" s="523">
        <f t="shared" si="26"/>
        <v>-0.39126452675182455</v>
      </c>
      <c r="AJ87" s="523">
        <f t="shared" si="26"/>
        <v>-0.31308848840531167</v>
      </c>
    </row>
    <row r="88" spans="1:36" ht="12.75" customHeight="1" x14ac:dyDescent="0.2">
      <c r="A88" s="251"/>
      <c r="B88" s="366"/>
      <c r="C88" s="366"/>
      <c r="D88" s="366"/>
      <c r="E88" s="372"/>
      <c r="F88" s="372"/>
      <c r="G88" s="372"/>
      <c r="H88" s="372"/>
      <c r="I88" s="372"/>
      <c r="J88" s="372"/>
      <c r="K88" s="372"/>
      <c r="L88" s="372"/>
      <c r="M88" s="372"/>
      <c r="N88" s="372"/>
      <c r="O88" s="372"/>
      <c r="P88" s="372"/>
      <c r="Q88" s="396"/>
      <c r="R88" s="396"/>
      <c r="T88" s="251"/>
      <c r="U88" s="332"/>
      <c r="V88" s="332"/>
      <c r="W88" s="332"/>
      <c r="X88" s="332"/>
      <c r="Y88" s="332"/>
      <c r="Z88" s="332"/>
      <c r="AA88" s="332"/>
      <c r="AB88" s="332"/>
      <c r="AC88" s="332"/>
      <c r="AD88" s="332"/>
      <c r="AE88" s="332"/>
      <c r="AF88" s="386"/>
      <c r="AG88" s="386"/>
      <c r="AH88" s="386"/>
      <c r="AI88" s="386"/>
      <c r="AJ88" s="386"/>
    </row>
    <row r="89" spans="1:36" x14ac:dyDescent="0.2">
      <c r="A89" s="497" t="s">
        <v>239</v>
      </c>
      <c r="B89" s="498">
        <v>11835</v>
      </c>
      <c r="C89" s="498">
        <v>11064</v>
      </c>
      <c r="D89" s="498">
        <v>8404.4</v>
      </c>
      <c r="E89" s="498">
        <v>8488</v>
      </c>
      <c r="F89" s="498">
        <v>7513</v>
      </c>
      <c r="G89" s="498" t="s">
        <v>13</v>
      </c>
      <c r="H89" s="498">
        <v>6708</v>
      </c>
      <c r="I89" s="498">
        <v>6067.7269724786902</v>
      </c>
      <c r="J89" s="500">
        <v>5118</v>
      </c>
      <c r="K89" s="500">
        <v>5501</v>
      </c>
      <c r="L89" s="500">
        <v>4940</v>
      </c>
      <c r="M89" s="500">
        <v>4150</v>
      </c>
      <c r="N89" s="500">
        <v>3765</v>
      </c>
      <c r="O89" s="500">
        <v>3907.6000000000004</v>
      </c>
      <c r="P89" s="500">
        <v>3701.7995746135712</v>
      </c>
      <c r="Q89" s="513">
        <v>3802.7927305698395</v>
      </c>
      <c r="R89" s="513">
        <v>3468</v>
      </c>
      <c r="T89" s="497" t="s">
        <v>239</v>
      </c>
      <c r="U89" s="524">
        <f>($R89/B89)-1</f>
        <v>-0.70697084917617237</v>
      </c>
      <c r="V89" s="524">
        <f t="shared" ref="V89:AJ89" si="27">($R89/C89)-1</f>
        <v>-0.68655097613882865</v>
      </c>
      <c r="W89" s="524">
        <f t="shared" si="27"/>
        <v>-0.58735900242729999</v>
      </c>
      <c r="X89" s="524">
        <f t="shared" si="27"/>
        <v>-0.59142318567389252</v>
      </c>
      <c r="Y89" s="524">
        <f t="shared" si="27"/>
        <v>-0.53840010648209768</v>
      </c>
      <c r="Z89" s="524" t="s">
        <v>13</v>
      </c>
      <c r="AA89" s="524">
        <f t="shared" si="27"/>
        <v>-0.48300536672629701</v>
      </c>
      <c r="AB89" s="524">
        <f t="shared" si="27"/>
        <v>-0.42845154112408779</v>
      </c>
      <c r="AC89" s="524">
        <f t="shared" si="27"/>
        <v>-0.32239155920281359</v>
      </c>
      <c r="AD89" s="524">
        <f t="shared" si="27"/>
        <v>-0.36956916924195604</v>
      </c>
      <c r="AE89" s="524">
        <f t="shared" si="27"/>
        <v>-0.29797570850202426</v>
      </c>
      <c r="AF89" s="524">
        <f t="shared" si="27"/>
        <v>-0.16433734939759037</v>
      </c>
      <c r="AG89" s="524">
        <f t="shared" si="27"/>
        <v>-7.8884462151394441E-2</v>
      </c>
      <c r="AH89" s="524">
        <f t="shared" si="27"/>
        <v>-0.11249872044221521</v>
      </c>
      <c r="AI89" s="524">
        <f t="shared" si="27"/>
        <v>-6.3158355794553644E-2</v>
      </c>
      <c r="AJ89" s="524">
        <f t="shared" si="27"/>
        <v>-8.8038647985863694E-2</v>
      </c>
    </row>
    <row r="90" spans="1:36" x14ac:dyDescent="0.2">
      <c r="A90" s="187"/>
      <c r="B90" s="397"/>
      <c r="C90" s="397"/>
      <c r="D90" s="262"/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344"/>
      <c r="P90" s="398"/>
      <c r="Q90" s="344"/>
      <c r="R90" s="344"/>
      <c r="S90" s="344"/>
      <c r="T90" s="187"/>
      <c r="U90" s="264"/>
      <c r="V90" s="264"/>
      <c r="W90" s="264"/>
      <c r="X90" s="187"/>
      <c r="Y90" s="68"/>
      <c r="Z90" s="68"/>
      <c r="AA90" s="68"/>
      <c r="AB90" s="68"/>
      <c r="AC90" s="68"/>
      <c r="AD90" s="68"/>
      <c r="AE90" s="68"/>
    </row>
    <row r="91" spans="1:36" x14ac:dyDescent="0.2">
      <c r="A91" s="350" t="s">
        <v>493</v>
      </c>
      <c r="B91" s="68"/>
      <c r="D91" s="68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300"/>
      <c r="P91" s="305"/>
      <c r="Q91" s="300"/>
      <c r="R91" s="300"/>
      <c r="S91" s="300"/>
      <c r="T91" s="187"/>
      <c r="U91" s="264"/>
      <c r="V91" s="264"/>
      <c r="W91" s="264"/>
      <c r="X91" s="338"/>
      <c r="Y91" s="68"/>
      <c r="Z91" s="68"/>
      <c r="AA91" s="68"/>
      <c r="AB91" s="68"/>
      <c r="AC91" s="68"/>
      <c r="AD91" s="68"/>
      <c r="AE91" s="68"/>
    </row>
  </sheetData>
  <mergeCells count="8">
    <mergeCell ref="B69:R69"/>
    <mergeCell ref="U69:AJ69"/>
    <mergeCell ref="B3:N3"/>
    <mergeCell ref="U3:AF3"/>
    <mergeCell ref="B23:N23"/>
    <mergeCell ref="U23:AF23"/>
    <mergeCell ref="B43:R43"/>
    <mergeCell ref="U43:AJ4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B0F0"/>
  </sheetPr>
  <dimension ref="A1:P40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27.28515625" style="3" customWidth="1"/>
    <col min="2" max="16" width="8.7109375" style="3" customWidth="1"/>
    <col min="17" max="17" width="5.7109375" style="3" customWidth="1"/>
    <col min="18" max="16384" width="9.140625" style="3"/>
  </cols>
  <sheetData>
    <row r="1" spans="1:16" ht="15" x14ac:dyDescent="0.25">
      <c r="A1" s="1" t="s">
        <v>495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8"/>
    </row>
    <row r="2" spans="1:16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68"/>
    </row>
    <row r="3" spans="1:16" x14ac:dyDescent="0.2">
      <c r="A3" s="399"/>
      <c r="B3" s="701" t="s">
        <v>253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</row>
    <row r="4" spans="1:16" ht="3.75" customHeight="1" x14ac:dyDescent="0.2">
      <c r="A4" s="399"/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1"/>
    </row>
    <row r="5" spans="1:16" x14ac:dyDescent="0.2">
      <c r="A5" s="402"/>
      <c r="B5" s="525">
        <v>1992</v>
      </c>
      <c r="C5" s="525">
        <v>1994</v>
      </c>
      <c r="D5" s="525">
        <v>1996</v>
      </c>
      <c r="E5" s="525">
        <v>1998</v>
      </c>
      <c r="F5" s="525">
        <v>2002</v>
      </c>
      <c r="G5" s="525">
        <v>2004</v>
      </c>
      <c r="H5" s="525">
        <v>2006</v>
      </c>
      <c r="I5" s="525">
        <v>2008</v>
      </c>
      <c r="J5" s="525">
        <v>2010</v>
      </c>
      <c r="K5" s="525">
        <v>2012</v>
      </c>
      <c r="L5" s="525" t="s">
        <v>254</v>
      </c>
      <c r="M5" s="526">
        <v>2016</v>
      </c>
      <c r="N5" s="526">
        <v>2018</v>
      </c>
      <c r="O5" s="526" t="s">
        <v>255</v>
      </c>
      <c r="P5" s="526" t="s">
        <v>382</v>
      </c>
    </row>
    <row r="6" spans="1:16" ht="6" customHeight="1" x14ac:dyDescent="0.2">
      <c r="A6" s="403"/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5"/>
      <c r="N6" s="405"/>
      <c r="O6" s="405"/>
      <c r="P6" s="405"/>
    </row>
    <row r="7" spans="1:16" x14ac:dyDescent="0.2">
      <c r="A7" s="406" t="s">
        <v>256</v>
      </c>
      <c r="B7" s="407">
        <v>139570</v>
      </c>
      <c r="C7" s="407">
        <v>84868</v>
      </c>
      <c r="D7" s="407">
        <v>135933</v>
      </c>
      <c r="E7" s="407">
        <v>112675</v>
      </c>
      <c r="F7" s="407">
        <v>44322</v>
      </c>
      <c r="G7" s="407">
        <v>122348</v>
      </c>
      <c r="H7" s="407">
        <f>'[5]Tables 47-54 (Potato Storage)'!B10</f>
        <v>92913.854096039388</v>
      </c>
      <c r="I7" s="407">
        <v>60855</v>
      </c>
      <c r="J7" s="407">
        <v>94771</v>
      </c>
      <c r="K7" s="407">
        <v>56072.694324304175</v>
      </c>
      <c r="L7" s="408" t="s">
        <v>13</v>
      </c>
      <c r="M7" s="409">
        <v>60512</v>
      </c>
      <c r="N7" s="409">
        <v>36619</v>
      </c>
      <c r="O7" s="409" t="s">
        <v>13</v>
      </c>
      <c r="P7" s="410" t="s">
        <v>13</v>
      </c>
    </row>
    <row r="8" spans="1:16" x14ac:dyDescent="0.2">
      <c r="A8" s="406" t="s">
        <v>257</v>
      </c>
      <c r="B8" s="407">
        <v>16289</v>
      </c>
      <c r="C8" s="407">
        <v>11630</v>
      </c>
      <c r="D8" s="407">
        <v>19022</v>
      </c>
      <c r="E8" s="407">
        <v>5899</v>
      </c>
      <c r="F8" s="407">
        <v>9024</v>
      </c>
      <c r="G8" s="407">
        <v>3099</v>
      </c>
      <c r="H8" s="411" t="s">
        <v>13</v>
      </c>
      <c r="I8" s="411">
        <v>4680</v>
      </c>
      <c r="J8" s="411">
        <v>9644</v>
      </c>
      <c r="K8" s="407">
        <v>3183.43244905949</v>
      </c>
      <c r="L8" s="407" t="s">
        <v>13</v>
      </c>
      <c r="M8" s="412">
        <v>609</v>
      </c>
      <c r="N8" s="412" t="s">
        <v>13</v>
      </c>
      <c r="O8" s="412" t="s">
        <v>13</v>
      </c>
      <c r="P8" s="52" t="s">
        <v>13</v>
      </c>
    </row>
    <row r="9" spans="1:16" x14ac:dyDescent="0.2">
      <c r="A9" s="406" t="s">
        <v>258</v>
      </c>
      <c r="B9" s="407">
        <v>1998</v>
      </c>
      <c r="C9" s="407">
        <v>1001</v>
      </c>
      <c r="D9" s="407">
        <v>750</v>
      </c>
      <c r="E9" s="407">
        <v>227</v>
      </c>
      <c r="F9" s="407">
        <v>439</v>
      </c>
      <c r="G9" s="407">
        <v>148.47</v>
      </c>
      <c r="H9" s="411" t="s">
        <v>13</v>
      </c>
      <c r="I9" s="411">
        <v>173</v>
      </c>
      <c r="J9" s="413">
        <v>202.53</v>
      </c>
      <c r="K9" s="413">
        <v>78.312438246863422</v>
      </c>
      <c r="L9" s="413" t="s">
        <v>13</v>
      </c>
      <c r="M9" s="414">
        <v>17</v>
      </c>
      <c r="N9" s="414" t="s">
        <v>13</v>
      </c>
      <c r="O9" s="414" t="s">
        <v>13</v>
      </c>
      <c r="P9" s="415" t="s">
        <v>13</v>
      </c>
    </row>
    <row r="10" spans="1:16" x14ac:dyDescent="0.2">
      <c r="A10" s="416" t="s">
        <v>259</v>
      </c>
      <c r="B10" s="417">
        <v>123281</v>
      </c>
      <c r="C10" s="417">
        <v>73238</v>
      </c>
      <c r="D10" s="417">
        <v>116910</v>
      </c>
      <c r="E10" s="417">
        <v>106777</v>
      </c>
      <c r="F10" s="417">
        <v>35298</v>
      </c>
      <c r="G10" s="417">
        <v>119249</v>
      </c>
      <c r="H10" s="417">
        <f>H7</f>
        <v>92913.854096039388</v>
      </c>
      <c r="I10" s="417">
        <v>56175</v>
      </c>
      <c r="J10" s="417">
        <v>85127</v>
      </c>
      <c r="K10" s="417">
        <v>52889</v>
      </c>
      <c r="L10" s="418" t="s">
        <v>13</v>
      </c>
      <c r="M10" s="419">
        <f>M7-M8</f>
        <v>59903</v>
      </c>
      <c r="N10" s="419">
        <v>36619</v>
      </c>
      <c r="O10" s="419" t="s">
        <v>13</v>
      </c>
      <c r="P10" s="420" t="s">
        <v>13</v>
      </c>
    </row>
    <row r="11" spans="1:16" x14ac:dyDescent="0.2">
      <c r="A11" s="2"/>
      <c r="B11" s="2"/>
      <c r="C11" s="2"/>
      <c r="D11" s="2"/>
      <c r="E11" s="2"/>
      <c r="F11" s="421"/>
      <c r="G11" s="421"/>
      <c r="H11" s="2"/>
      <c r="I11" s="421"/>
      <c r="J11" s="2"/>
      <c r="K11" s="2"/>
      <c r="L11" s="2"/>
      <c r="M11" s="2"/>
      <c r="N11" s="68"/>
    </row>
    <row r="12" spans="1:16" x14ac:dyDescent="0.2">
      <c r="A12" s="382" t="s">
        <v>260</v>
      </c>
      <c r="B12" s="2"/>
      <c r="C12" s="2"/>
      <c r="D12" s="350" t="s">
        <v>455</v>
      </c>
      <c r="E12" s="2"/>
      <c r="F12" s="2"/>
      <c r="G12" s="2"/>
      <c r="H12" s="2"/>
      <c r="I12" s="2"/>
      <c r="J12" s="2"/>
      <c r="K12" s="2"/>
      <c r="L12" s="2"/>
      <c r="M12" s="2"/>
      <c r="N12" s="68"/>
    </row>
    <row r="13" spans="1:1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68"/>
    </row>
    <row r="14" spans="1:1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68"/>
    </row>
    <row r="15" spans="1:16" ht="15" x14ac:dyDescent="0.25">
      <c r="A15" s="1" t="s">
        <v>496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68"/>
    </row>
    <row r="16" spans="1:1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68"/>
    </row>
    <row r="17" spans="1:16" x14ac:dyDescent="0.2">
      <c r="A17" s="399"/>
      <c r="B17" s="701" t="s">
        <v>27</v>
      </c>
      <c r="C17" s="701"/>
      <c r="D17" s="701"/>
      <c r="E17" s="701"/>
      <c r="F17" s="701"/>
      <c r="G17" s="701"/>
      <c r="H17" s="701"/>
      <c r="I17" s="701"/>
      <c r="J17" s="701"/>
      <c r="K17" s="701"/>
      <c r="L17" s="701"/>
      <c r="M17" s="701"/>
      <c r="N17" s="701"/>
      <c r="O17" s="701"/>
      <c r="P17" s="701"/>
    </row>
    <row r="18" spans="1:16" ht="3.75" customHeight="1" x14ac:dyDescent="0.2">
      <c r="A18" s="399"/>
      <c r="B18" s="400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1"/>
    </row>
    <row r="19" spans="1:16" x14ac:dyDescent="0.2">
      <c r="A19" s="402"/>
      <c r="B19" s="525">
        <v>1992</v>
      </c>
      <c r="C19" s="525">
        <v>1994</v>
      </c>
      <c r="D19" s="525">
        <v>1996</v>
      </c>
      <c r="E19" s="525">
        <v>1998</v>
      </c>
      <c r="F19" s="525">
        <v>2002</v>
      </c>
      <c r="G19" s="525">
        <v>2004</v>
      </c>
      <c r="H19" s="525">
        <v>2006</v>
      </c>
      <c r="I19" s="525">
        <v>2008</v>
      </c>
      <c r="J19" s="525">
        <v>2010</v>
      </c>
      <c r="K19" s="525">
        <v>2012</v>
      </c>
      <c r="L19" s="525" t="s">
        <v>254</v>
      </c>
      <c r="M19" s="526">
        <v>2016</v>
      </c>
      <c r="N19" s="526">
        <v>2018</v>
      </c>
      <c r="O19" s="526" t="s">
        <v>255</v>
      </c>
      <c r="P19" s="526" t="s">
        <v>382</v>
      </c>
    </row>
    <row r="20" spans="1:16" ht="6" customHeight="1" x14ac:dyDescent="0.2">
      <c r="A20" s="403"/>
      <c r="B20" s="422"/>
      <c r="C20" s="422"/>
      <c r="D20" s="422"/>
      <c r="E20" s="422"/>
      <c r="F20" s="422"/>
      <c r="G20" s="422"/>
      <c r="H20" s="8"/>
      <c r="I20" s="8"/>
      <c r="J20" s="8"/>
      <c r="K20" s="8"/>
      <c r="L20" s="8"/>
      <c r="M20" s="423"/>
      <c r="N20" s="423"/>
      <c r="O20" s="405"/>
      <c r="P20" s="405"/>
    </row>
    <row r="21" spans="1:16" x14ac:dyDescent="0.2">
      <c r="A21" s="406" t="s">
        <v>256</v>
      </c>
      <c r="B21" s="407">
        <v>33420</v>
      </c>
      <c r="C21" s="407">
        <v>24238</v>
      </c>
      <c r="D21" s="407">
        <v>39290</v>
      </c>
      <c r="E21" s="407">
        <v>39809</v>
      </c>
      <c r="F21" s="407">
        <v>16032</v>
      </c>
      <c r="G21" s="407">
        <v>33321</v>
      </c>
      <c r="H21" s="407">
        <f>'[5]Tables 47-54 (Potato Storage)'!C10</f>
        <v>24640.05631302105</v>
      </c>
      <c r="I21" s="407">
        <v>5138</v>
      </c>
      <c r="J21" s="407">
        <v>16256</v>
      </c>
      <c r="K21" s="407">
        <v>12731.698327281805</v>
      </c>
      <c r="L21" s="407" t="s">
        <v>13</v>
      </c>
      <c r="M21" s="412">
        <v>6711</v>
      </c>
      <c r="N21" s="412">
        <v>9542</v>
      </c>
      <c r="O21" s="409" t="s">
        <v>13</v>
      </c>
      <c r="P21" s="410" t="s">
        <v>13</v>
      </c>
    </row>
    <row r="22" spans="1:16" x14ac:dyDescent="0.2">
      <c r="A22" s="406" t="s">
        <v>257</v>
      </c>
      <c r="B22" s="407">
        <v>7536</v>
      </c>
      <c r="C22" s="407">
        <v>14950</v>
      </c>
      <c r="D22" s="407">
        <v>12915</v>
      </c>
      <c r="E22" s="407">
        <v>5628</v>
      </c>
      <c r="F22" s="407">
        <v>4029</v>
      </c>
      <c r="G22" s="407">
        <v>673</v>
      </c>
      <c r="H22" s="413">
        <f>'[5]Tables 47-54 (Potato Storage)'!B18</f>
        <v>76.119304762392233</v>
      </c>
      <c r="I22" s="413" t="s">
        <v>13</v>
      </c>
      <c r="J22" s="413" t="s">
        <v>13</v>
      </c>
      <c r="K22" s="407">
        <v>4950.8814768270768</v>
      </c>
      <c r="L22" s="407" t="s">
        <v>13</v>
      </c>
      <c r="M22" s="412">
        <v>2043</v>
      </c>
      <c r="N22" s="412" t="s">
        <v>13</v>
      </c>
      <c r="O22" s="412" t="s">
        <v>13</v>
      </c>
      <c r="P22" s="52" t="s">
        <v>13</v>
      </c>
    </row>
    <row r="23" spans="1:16" x14ac:dyDescent="0.2">
      <c r="A23" s="406" t="s">
        <v>258</v>
      </c>
      <c r="B23" s="407">
        <v>1052</v>
      </c>
      <c r="C23" s="407">
        <v>851</v>
      </c>
      <c r="D23" s="407">
        <v>480</v>
      </c>
      <c r="E23" s="407">
        <v>896</v>
      </c>
      <c r="F23" s="407">
        <v>48</v>
      </c>
      <c r="G23" s="407">
        <v>5.48</v>
      </c>
      <c r="H23" s="424">
        <f>'[5]Tables 47-54 (Potato Storage)'!B27</f>
        <v>0.76119304762392248</v>
      </c>
      <c r="I23" s="424" t="s">
        <v>13</v>
      </c>
      <c r="J23" s="424" t="s">
        <v>13</v>
      </c>
      <c r="K23" s="413">
        <v>139.43060378433944</v>
      </c>
      <c r="L23" s="413" t="s">
        <v>13</v>
      </c>
      <c r="M23" s="414">
        <v>20.43</v>
      </c>
      <c r="N23" s="414" t="s">
        <v>13</v>
      </c>
      <c r="O23" s="414" t="s">
        <v>13</v>
      </c>
      <c r="P23" s="415" t="s">
        <v>13</v>
      </c>
    </row>
    <row r="24" spans="1:16" x14ac:dyDescent="0.2">
      <c r="A24" s="416" t="s">
        <v>259</v>
      </c>
      <c r="B24" s="417">
        <v>27033</v>
      </c>
      <c r="C24" s="417">
        <v>9288</v>
      </c>
      <c r="D24" s="417">
        <v>26652</v>
      </c>
      <c r="E24" s="417">
        <v>34181</v>
      </c>
      <c r="F24" s="417">
        <v>12003</v>
      </c>
      <c r="G24" s="417">
        <v>32648</v>
      </c>
      <c r="H24" s="417">
        <f>H21-H22</f>
        <v>24563.937008258657</v>
      </c>
      <c r="I24" s="417" t="s">
        <v>13</v>
      </c>
      <c r="J24" s="417" t="s">
        <v>13</v>
      </c>
      <c r="K24" s="417">
        <v>7781</v>
      </c>
      <c r="L24" s="417" t="s">
        <v>13</v>
      </c>
      <c r="M24" s="425">
        <f>M21-M22</f>
        <v>4668</v>
      </c>
      <c r="N24" s="425">
        <v>9542</v>
      </c>
      <c r="O24" s="419" t="s">
        <v>13</v>
      </c>
      <c r="P24" s="420" t="s">
        <v>13</v>
      </c>
    </row>
    <row r="25" spans="1:16" x14ac:dyDescent="0.2">
      <c r="A25" s="2"/>
      <c r="B25" s="2"/>
      <c r="C25" s="2"/>
      <c r="D25" s="2"/>
      <c r="E25" s="2"/>
      <c r="F25" s="421"/>
      <c r="G25" s="421"/>
      <c r="H25" s="2"/>
      <c r="I25" s="2"/>
      <c r="J25" s="2"/>
      <c r="K25" s="2"/>
      <c r="L25" s="2"/>
      <c r="M25" s="2"/>
      <c r="N25" s="68"/>
    </row>
    <row r="26" spans="1:16" x14ac:dyDescent="0.2">
      <c r="A26" s="382" t="s">
        <v>260</v>
      </c>
      <c r="B26" s="2"/>
      <c r="C26" s="2"/>
      <c r="D26" s="350" t="s">
        <v>455</v>
      </c>
      <c r="E26" s="2"/>
      <c r="F26" s="2"/>
      <c r="G26" s="2"/>
      <c r="H26" s="2"/>
      <c r="I26" s="2"/>
      <c r="J26" s="2"/>
      <c r="K26" s="2"/>
      <c r="L26" s="2"/>
      <c r="M26" s="2"/>
      <c r="N26" s="68"/>
    </row>
    <row r="27" spans="1:1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68"/>
    </row>
    <row r="28" spans="1:1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68"/>
    </row>
    <row r="29" spans="1:16" ht="15" x14ac:dyDescent="0.25">
      <c r="A29" s="1" t="s">
        <v>497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68"/>
    </row>
    <row r="30" spans="1:1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68"/>
    </row>
    <row r="31" spans="1:16" x14ac:dyDescent="0.2">
      <c r="A31" s="2"/>
      <c r="B31" s="701" t="s">
        <v>224</v>
      </c>
      <c r="C31" s="701"/>
      <c r="D31" s="701"/>
      <c r="E31" s="701"/>
      <c r="F31" s="701"/>
      <c r="G31" s="701"/>
      <c r="H31" s="701"/>
      <c r="I31" s="701"/>
      <c r="J31" s="701"/>
      <c r="K31" s="701"/>
      <c r="L31" s="701"/>
      <c r="M31" s="701"/>
      <c r="N31" s="701"/>
      <c r="O31" s="701"/>
      <c r="P31" s="701"/>
    </row>
    <row r="32" spans="1:16" ht="3.75" customHeight="1" x14ac:dyDescent="0.2">
      <c r="A32" s="2"/>
      <c r="B32" s="400"/>
      <c r="C32" s="400"/>
      <c r="D32" s="400"/>
      <c r="E32" s="400"/>
      <c r="F32" s="400"/>
      <c r="G32" s="400"/>
      <c r="H32" s="400"/>
      <c r="I32" s="426"/>
      <c r="J32" s="426"/>
      <c r="K32" s="426"/>
      <c r="L32" s="426"/>
      <c r="M32" s="2"/>
      <c r="N32" s="401"/>
    </row>
    <row r="33" spans="1:16" x14ac:dyDescent="0.2">
      <c r="A33" s="4"/>
      <c r="B33" s="525">
        <v>1992</v>
      </c>
      <c r="C33" s="525">
        <v>1994</v>
      </c>
      <c r="D33" s="525">
        <v>1996</v>
      </c>
      <c r="E33" s="525">
        <v>1998</v>
      </c>
      <c r="F33" s="525">
        <v>2002</v>
      </c>
      <c r="G33" s="525">
        <v>2004</v>
      </c>
      <c r="H33" s="525">
        <v>2006</v>
      </c>
      <c r="I33" s="525">
        <v>2008</v>
      </c>
      <c r="J33" s="525">
        <v>2010</v>
      </c>
      <c r="K33" s="525">
        <v>2012</v>
      </c>
      <c r="L33" s="525">
        <v>2014</v>
      </c>
      <c r="M33" s="526">
        <v>2016</v>
      </c>
      <c r="N33" s="526">
        <v>2018</v>
      </c>
      <c r="O33" s="526" t="s">
        <v>255</v>
      </c>
      <c r="P33" s="526" t="s">
        <v>382</v>
      </c>
    </row>
    <row r="34" spans="1:16" ht="6" customHeight="1" x14ac:dyDescent="0.2">
      <c r="A34" s="403"/>
      <c r="B34" s="427"/>
      <c r="C34" s="427"/>
      <c r="D34" s="427"/>
      <c r="E34" s="427"/>
      <c r="F34" s="427"/>
      <c r="G34" s="427"/>
      <c r="H34" s="422"/>
      <c r="I34" s="422"/>
      <c r="J34" s="422"/>
      <c r="K34" s="422"/>
      <c r="L34" s="422"/>
      <c r="M34" s="428"/>
      <c r="N34" s="428"/>
      <c r="O34" s="405"/>
      <c r="P34" s="405"/>
    </row>
    <row r="35" spans="1:16" x14ac:dyDescent="0.2">
      <c r="A35" s="406" t="s">
        <v>256</v>
      </c>
      <c r="B35" s="407">
        <v>191019</v>
      </c>
      <c r="C35" s="407">
        <v>119447</v>
      </c>
      <c r="D35" s="407">
        <v>190392</v>
      </c>
      <c r="E35" s="407">
        <v>162608</v>
      </c>
      <c r="F35" s="407">
        <v>60353</v>
      </c>
      <c r="G35" s="407">
        <v>155669</v>
      </c>
      <c r="H35" s="407">
        <f>'[5]Tables 47-54 (Potato Storage)'!D10</f>
        <v>117553.91040906039</v>
      </c>
      <c r="I35" s="407">
        <v>70794</v>
      </c>
      <c r="J35" s="407">
        <v>111028</v>
      </c>
      <c r="K35" s="407">
        <v>68804.392651585964</v>
      </c>
      <c r="L35" s="408">
        <v>41336</v>
      </c>
      <c r="M35" s="409">
        <v>67283</v>
      </c>
      <c r="N35" s="409">
        <v>46161</v>
      </c>
      <c r="O35" s="409" t="s">
        <v>13</v>
      </c>
      <c r="P35" s="410" t="s">
        <v>13</v>
      </c>
    </row>
    <row r="36" spans="1:16" x14ac:dyDescent="0.2">
      <c r="A36" s="406" t="s">
        <v>257</v>
      </c>
      <c r="B36" s="407">
        <v>23825</v>
      </c>
      <c r="C36" s="407">
        <v>26580</v>
      </c>
      <c r="D36" s="407">
        <v>38624</v>
      </c>
      <c r="E36" s="407">
        <v>14051</v>
      </c>
      <c r="F36" s="407">
        <v>13053</v>
      </c>
      <c r="G36" s="407">
        <v>3772</v>
      </c>
      <c r="H36" s="407">
        <f>'[5]Tables 47-54 (Potato Storage)'!C18</f>
        <v>76.119304762392233</v>
      </c>
      <c r="I36" s="407">
        <v>4680</v>
      </c>
      <c r="J36" s="407">
        <v>9644</v>
      </c>
      <c r="K36" s="407">
        <v>8134.3139258865649</v>
      </c>
      <c r="L36" s="407" t="s">
        <v>13</v>
      </c>
      <c r="M36" s="412">
        <v>2652</v>
      </c>
      <c r="N36" s="412" t="s">
        <v>13</v>
      </c>
      <c r="O36" s="412" t="s">
        <v>13</v>
      </c>
      <c r="P36" s="52" t="s">
        <v>13</v>
      </c>
    </row>
    <row r="37" spans="1:16" x14ac:dyDescent="0.2">
      <c r="A37" s="406" t="s">
        <v>258</v>
      </c>
      <c r="B37" s="407">
        <v>3050</v>
      </c>
      <c r="C37" s="407">
        <v>1852</v>
      </c>
      <c r="D37" s="407">
        <v>1605</v>
      </c>
      <c r="E37" s="407">
        <v>1245</v>
      </c>
      <c r="F37" s="407">
        <v>488</v>
      </c>
      <c r="G37" s="407">
        <v>153.94999999999999</v>
      </c>
      <c r="H37" s="407">
        <f>'[5]Tables 47-54 (Potato Storage)'!C27</f>
        <v>0.76119304762392248</v>
      </c>
      <c r="I37" s="407">
        <v>173</v>
      </c>
      <c r="J37" s="407">
        <v>202.53</v>
      </c>
      <c r="K37" s="407">
        <v>217.74304203120289</v>
      </c>
      <c r="L37" s="413" t="s">
        <v>13</v>
      </c>
      <c r="M37" s="414">
        <v>37.47</v>
      </c>
      <c r="N37" s="414" t="s">
        <v>13</v>
      </c>
      <c r="O37" s="414" t="s">
        <v>13</v>
      </c>
      <c r="P37" s="415" t="s">
        <v>13</v>
      </c>
    </row>
    <row r="38" spans="1:16" x14ac:dyDescent="0.2">
      <c r="A38" s="416" t="s">
        <v>259</v>
      </c>
      <c r="B38" s="417">
        <v>168344</v>
      </c>
      <c r="C38" s="417">
        <v>92868</v>
      </c>
      <c r="D38" s="417">
        <v>152027</v>
      </c>
      <c r="E38" s="417">
        <v>148557</v>
      </c>
      <c r="F38" s="417">
        <v>47300</v>
      </c>
      <c r="G38" s="417">
        <v>151897</v>
      </c>
      <c r="H38" s="417">
        <f>H35-H36</f>
        <v>117477.791104298</v>
      </c>
      <c r="I38" s="417">
        <v>66114</v>
      </c>
      <c r="J38" s="417">
        <v>101384</v>
      </c>
      <c r="K38" s="417">
        <v>60670</v>
      </c>
      <c r="L38" s="418">
        <v>41336</v>
      </c>
      <c r="M38" s="419">
        <f>M35-M36</f>
        <v>64631</v>
      </c>
      <c r="N38" s="419">
        <v>46161</v>
      </c>
      <c r="O38" s="419" t="s">
        <v>13</v>
      </c>
      <c r="P38" s="420" t="s">
        <v>13</v>
      </c>
    </row>
    <row r="40" spans="1:16" x14ac:dyDescent="0.2">
      <c r="A40" s="350" t="s">
        <v>455</v>
      </c>
    </row>
  </sheetData>
  <mergeCells count="3">
    <mergeCell ref="B3:P3"/>
    <mergeCell ref="B17:P17"/>
    <mergeCell ref="B31:P3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G18"/>
  <sheetViews>
    <sheetView showGridLines="0" zoomScaleNormal="100" workbookViewId="0">
      <selection activeCell="H1" sqref="H1"/>
    </sheetView>
  </sheetViews>
  <sheetFormatPr defaultRowHeight="12.75" x14ac:dyDescent="0.2"/>
  <cols>
    <col min="1" max="1" width="22.7109375" style="3" customWidth="1"/>
    <col min="2" max="7" width="14.7109375" style="3" customWidth="1"/>
    <col min="8" max="16384" width="9.140625" style="3"/>
  </cols>
  <sheetData>
    <row r="1" spans="1:7" ht="15" customHeight="1" x14ac:dyDescent="0.2">
      <c r="A1" s="29" t="s">
        <v>317</v>
      </c>
      <c r="B1" s="30"/>
      <c r="C1" s="30"/>
      <c r="D1" s="30"/>
      <c r="E1" s="30"/>
      <c r="F1" s="30"/>
      <c r="G1" s="30"/>
    </row>
    <row r="2" spans="1:7" ht="15" customHeight="1" x14ac:dyDescent="0.2">
      <c r="A2" s="29" t="s">
        <v>329</v>
      </c>
      <c r="B2" s="30"/>
      <c r="C2" s="30"/>
      <c r="D2" s="30"/>
      <c r="E2" s="30"/>
      <c r="F2" s="30"/>
      <c r="G2" s="30"/>
    </row>
    <row r="3" spans="1:7" ht="15" customHeight="1" x14ac:dyDescent="0.2">
      <c r="A3" s="30"/>
      <c r="B3" s="30"/>
      <c r="C3" s="30"/>
      <c r="D3" s="30"/>
      <c r="E3" s="30"/>
      <c r="F3" s="30"/>
      <c r="G3" s="30"/>
    </row>
    <row r="4" spans="1:7" ht="15" customHeight="1" x14ac:dyDescent="0.2">
      <c r="A4" s="30"/>
      <c r="B4" s="681" t="s">
        <v>9</v>
      </c>
      <c r="C4" s="681"/>
      <c r="D4" s="681"/>
      <c r="E4" s="681"/>
      <c r="F4" s="681"/>
      <c r="G4" s="30"/>
    </row>
    <row r="5" spans="1:7" ht="3.75" customHeight="1" x14ac:dyDescent="0.2">
      <c r="A5" s="30"/>
      <c r="B5" s="30"/>
      <c r="C5" s="30"/>
      <c r="D5" s="30"/>
      <c r="E5" s="30"/>
      <c r="F5" s="30"/>
      <c r="G5" s="30"/>
    </row>
    <row r="6" spans="1:7" x14ac:dyDescent="0.2">
      <c r="A6" s="682" t="s">
        <v>38</v>
      </c>
      <c r="B6" s="680" t="s">
        <v>12</v>
      </c>
      <c r="C6" s="680" t="s">
        <v>14</v>
      </c>
      <c r="D6" s="680" t="s">
        <v>15</v>
      </c>
      <c r="E6" s="680" t="s">
        <v>16</v>
      </c>
      <c r="F6" s="680" t="s">
        <v>17</v>
      </c>
      <c r="G6" s="680" t="s">
        <v>18</v>
      </c>
    </row>
    <row r="7" spans="1:7" x14ac:dyDescent="0.2">
      <c r="A7" s="682"/>
      <c r="B7" s="680"/>
      <c r="C7" s="680"/>
      <c r="D7" s="680"/>
      <c r="E7" s="680"/>
      <c r="F7" s="680"/>
      <c r="G7" s="680"/>
    </row>
    <row r="8" spans="1:7" ht="3.75" customHeight="1" x14ac:dyDescent="0.2">
      <c r="A8" s="31"/>
      <c r="B8" s="31"/>
      <c r="C8" s="31"/>
      <c r="D8" s="31"/>
      <c r="E8" s="31"/>
      <c r="F8" s="31"/>
      <c r="G8" s="31"/>
    </row>
    <row r="9" spans="1:7" ht="12.75" customHeight="1" x14ac:dyDescent="0.2">
      <c r="A9" s="32" t="s">
        <v>39</v>
      </c>
      <c r="B9" s="18">
        <v>4184.0422439575195</v>
      </c>
      <c r="C9" s="18">
        <v>5763.8408269882202</v>
      </c>
      <c r="D9" s="18">
        <v>19438.671847403049</v>
      </c>
      <c r="E9" s="18">
        <v>8071.9999403953552</v>
      </c>
      <c r="F9" s="18">
        <v>498.92801541090012</v>
      </c>
      <c r="G9" s="25">
        <v>37957.482874155045</v>
      </c>
    </row>
    <row r="10" spans="1:7" ht="12.75" customHeight="1" x14ac:dyDescent="0.2">
      <c r="A10" s="32" t="s">
        <v>40</v>
      </c>
      <c r="B10" s="18">
        <v>5669.2325820326805</v>
      </c>
      <c r="C10" s="18">
        <v>3146.947816491127</v>
      </c>
      <c r="D10" s="18">
        <v>16017.643676795065</v>
      </c>
      <c r="E10" s="18">
        <v>9441.0729805976152</v>
      </c>
      <c r="F10" s="18">
        <v>1182.7175127565861</v>
      </c>
      <c r="G10" s="25">
        <v>35457.614568673074</v>
      </c>
    </row>
    <row r="11" spans="1:7" ht="12.75" customHeight="1" x14ac:dyDescent="0.2">
      <c r="A11" s="32" t="s">
        <v>41</v>
      </c>
      <c r="B11" s="18">
        <v>78.431417524814606</v>
      </c>
      <c r="C11" s="18">
        <v>12.110038965940475</v>
      </c>
      <c r="D11" s="18">
        <v>59.077896863222122</v>
      </c>
      <c r="E11" s="18">
        <v>18.529316514730453</v>
      </c>
      <c r="F11" s="18">
        <v>2.1295137107372284</v>
      </c>
      <c r="G11" s="25">
        <v>170.27818357944489</v>
      </c>
    </row>
    <row r="12" spans="1:7" ht="12.75" customHeight="1" x14ac:dyDescent="0.2">
      <c r="A12" s="32" t="s">
        <v>42</v>
      </c>
      <c r="B12" s="18" t="s">
        <v>13</v>
      </c>
      <c r="C12" s="18" t="s">
        <v>13</v>
      </c>
      <c r="D12" s="18">
        <v>153.72556304931641</v>
      </c>
      <c r="E12" s="18" t="s">
        <v>13</v>
      </c>
      <c r="F12" s="18" t="s">
        <v>13</v>
      </c>
      <c r="G12" s="25">
        <v>153.72556304931641</v>
      </c>
    </row>
    <row r="13" spans="1:7" ht="12.75" customHeight="1" x14ac:dyDescent="0.2">
      <c r="A13" s="32" t="s">
        <v>43</v>
      </c>
      <c r="B13" s="18">
        <v>2323.7041261196136</v>
      </c>
      <c r="C13" s="18">
        <v>1208.8529481887817</v>
      </c>
      <c r="D13" s="18">
        <v>7875.8123062849045</v>
      </c>
      <c r="E13" s="18">
        <v>3608.7314813137054</v>
      </c>
      <c r="F13" s="18">
        <v>203.0977326631546</v>
      </c>
      <c r="G13" s="25">
        <v>15220.19859457016</v>
      </c>
    </row>
    <row r="14" spans="1:7" ht="12.75" customHeight="1" x14ac:dyDescent="0.2">
      <c r="A14" s="32" t="s">
        <v>44</v>
      </c>
      <c r="B14" s="18" t="s">
        <v>13</v>
      </c>
      <c r="C14" s="18" t="s">
        <v>13</v>
      </c>
      <c r="D14" s="18">
        <v>1631.6690425872803</v>
      </c>
      <c r="E14" s="18">
        <v>1296.4432315826416</v>
      </c>
      <c r="F14" s="18" t="s">
        <v>13</v>
      </c>
      <c r="G14" s="25">
        <v>2928.1122741699219</v>
      </c>
    </row>
    <row r="15" spans="1:7" ht="12.75" customHeight="1" x14ac:dyDescent="0.2">
      <c r="A15" s="34" t="s">
        <v>45</v>
      </c>
      <c r="B15" s="40">
        <v>63.437961637973785</v>
      </c>
      <c r="C15" s="41">
        <v>34.549865007400513</v>
      </c>
      <c r="D15" s="41">
        <v>468.36632826924324</v>
      </c>
      <c r="E15" s="41">
        <v>82.928432613611221</v>
      </c>
      <c r="F15" s="41">
        <v>13.91199266910553</v>
      </c>
      <c r="G15" s="42">
        <v>663.19458019733429</v>
      </c>
    </row>
    <row r="16" spans="1:7" ht="3.75" customHeight="1" x14ac:dyDescent="0.2">
      <c r="A16" s="37"/>
      <c r="B16" s="38"/>
      <c r="C16" s="38"/>
      <c r="D16" s="38"/>
      <c r="E16" s="38"/>
      <c r="F16" s="38"/>
      <c r="G16" s="39"/>
    </row>
    <row r="17" spans="1:7" x14ac:dyDescent="0.2">
      <c r="A17" s="438" t="s">
        <v>261</v>
      </c>
      <c r="B17" s="439">
        <v>12318.848331272602</v>
      </c>
      <c r="C17" s="439">
        <v>10166.30149564147</v>
      </c>
      <c r="D17" s="439">
        <v>45644.966661252081</v>
      </c>
      <c r="E17" s="439">
        <v>22519.705383017659</v>
      </c>
      <c r="F17" s="439">
        <v>1900.7847672104836</v>
      </c>
      <c r="G17" s="439">
        <v>92550.606638394296</v>
      </c>
    </row>
    <row r="18" spans="1:7" x14ac:dyDescent="0.2">
      <c r="A18" s="13"/>
      <c r="B18" s="13"/>
      <c r="C18" s="13"/>
      <c r="D18" s="13"/>
      <c r="E18" s="13"/>
      <c r="F18" s="13"/>
      <c r="G18" s="13"/>
    </row>
  </sheetData>
  <mergeCells count="8">
    <mergeCell ref="G6:G7"/>
    <mergeCell ref="B4:F4"/>
    <mergeCell ref="A6:A7"/>
    <mergeCell ref="B6:B7"/>
    <mergeCell ref="C6:C7"/>
    <mergeCell ref="D6:D7"/>
    <mergeCell ref="E6:E7"/>
    <mergeCell ref="F6:F7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7B569-EB85-425C-B455-DFB76B618A08}">
  <sheetPr>
    <tabColor theme="9" tint="0.59999389629810485"/>
    <pageSetUpPr fitToPage="1"/>
  </sheetPr>
  <dimension ref="A1:Q20"/>
  <sheetViews>
    <sheetView showGridLines="0" zoomScaleNormal="100" workbookViewId="0">
      <selection activeCell="R1" sqref="R1"/>
    </sheetView>
  </sheetViews>
  <sheetFormatPr defaultRowHeight="12.75" x14ac:dyDescent="0.2"/>
  <cols>
    <col min="1" max="1" width="19.7109375" style="3" customWidth="1"/>
    <col min="2" max="17" width="7.7109375" style="3" customWidth="1"/>
    <col min="18" max="18" width="10" style="3" customWidth="1"/>
    <col min="19" max="16384" width="9.140625" style="3"/>
  </cols>
  <sheetData>
    <row r="1" spans="1:17" ht="15" customHeight="1" x14ac:dyDescent="0.2">
      <c r="A1" s="43" t="s">
        <v>330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7" ht="1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7" ht="15" customHeight="1" x14ac:dyDescent="0.2">
      <c r="A3" s="44"/>
      <c r="B3" s="685" t="s">
        <v>38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44"/>
    </row>
    <row r="4" spans="1:17" ht="3.75" customHeight="1" x14ac:dyDescent="0.2">
      <c r="A4" s="44"/>
      <c r="B4" s="44"/>
      <c r="C4" s="44"/>
      <c r="D4" s="44"/>
      <c r="E4" s="44"/>
      <c r="F4" s="44"/>
      <c r="G4" s="44"/>
      <c r="I4" s="45"/>
      <c r="J4" s="44"/>
      <c r="K4" s="44"/>
      <c r="L4" s="44"/>
      <c r="M4" s="44"/>
      <c r="N4" s="44"/>
      <c r="O4" s="44"/>
      <c r="P4" s="44"/>
    </row>
    <row r="5" spans="1:17" ht="12.75" customHeight="1" x14ac:dyDescent="0.2">
      <c r="A5" s="440"/>
      <c r="B5" s="683" t="s">
        <v>39</v>
      </c>
      <c r="C5" s="686"/>
      <c r="D5" s="683" t="s">
        <v>46</v>
      </c>
      <c r="E5" s="686"/>
      <c r="F5" s="683" t="s">
        <v>41</v>
      </c>
      <c r="G5" s="686"/>
      <c r="H5" s="683" t="s">
        <v>42</v>
      </c>
      <c r="I5" s="686"/>
      <c r="J5" s="683" t="s">
        <v>43</v>
      </c>
      <c r="K5" s="686"/>
      <c r="L5" s="683" t="s">
        <v>47</v>
      </c>
      <c r="M5" s="686"/>
      <c r="N5" s="683" t="s">
        <v>45</v>
      </c>
      <c r="O5" s="686"/>
      <c r="P5" s="683" t="s">
        <v>48</v>
      </c>
      <c r="Q5" s="684"/>
    </row>
    <row r="6" spans="1:17" ht="12.75" customHeight="1" x14ac:dyDescent="0.2">
      <c r="A6" s="440"/>
      <c r="B6" s="683"/>
      <c r="C6" s="686"/>
      <c r="D6" s="683"/>
      <c r="E6" s="686"/>
      <c r="F6" s="683"/>
      <c r="G6" s="686"/>
      <c r="H6" s="683"/>
      <c r="I6" s="686"/>
      <c r="J6" s="683"/>
      <c r="K6" s="686"/>
      <c r="L6" s="683"/>
      <c r="M6" s="686"/>
      <c r="N6" s="683"/>
      <c r="O6" s="686"/>
      <c r="P6" s="683"/>
      <c r="Q6" s="684"/>
    </row>
    <row r="7" spans="1:17" x14ac:dyDescent="0.2">
      <c r="A7" s="440" t="s">
        <v>19</v>
      </c>
      <c r="B7" s="441" t="s">
        <v>49</v>
      </c>
      <c r="C7" s="441" t="s">
        <v>318</v>
      </c>
      <c r="D7" s="441" t="s">
        <v>49</v>
      </c>
      <c r="E7" s="441" t="s">
        <v>318</v>
      </c>
      <c r="F7" s="441" t="s">
        <v>49</v>
      </c>
      <c r="G7" s="441" t="s">
        <v>318</v>
      </c>
      <c r="H7" s="441" t="s">
        <v>49</v>
      </c>
      <c r="I7" s="441" t="s">
        <v>318</v>
      </c>
      <c r="J7" s="441" t="s">
        <v>49</v>
      </c>
      <c r="K7" s="441" t="s">
        <v>318</v>
      </c>
      <c r="L7" s="441" t="s">
        <v>49</v>
      </c>
      <c r="M7" s="441" t="s">
        <v>318</v>
      </c>
      <c r="N7" s="441" t="s">
        <v>49</v>
      </c>
      <c r="O7" s="441" t="s">
        <v>318</v>
      </c>
      <c r="P7" s="441" t="s">
        <v>49</v>
      </c>
      <c r="Q7" s="441" t="s">
        <v>318</v>
      </c>
    </row>
    <row r="8" spans="1:17" ht="3.75" customHeight="1" x14ac:dyDescent="0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7" x14ac:dyDescent="0.2">
      <c r="A9" s="17" t="s">
        <v>25</v>
      </c>
      <c r="B9" s="47">
        <v>93.238555908203125</v>
      </c>
      <c r="C9" s="48">
        <v>46.619277954101563</v>
      </c>
      <c r="D9" s="47">
        <v>206.88565826416016</v>
      </c>
      <c r="E9" s="48">
        <v>160.26638031005859</v>
      </c>
      <c r="F9" s="47" t="s">
        <v>13</v>
      </c>
      <c r="G9" s="48" t="s">
        <v>13</v>
      </c>
      <c r="H9" s="47" t="s">
        <v>13</v>
      </c>
      <c r="I9" s="48" t="s">
        <v>13</v>
      </c>
      <c r="J9" s="47" t="s">
        <v>13</v>
      </c>
      <c r="K9" s="48" t="s">
        <v>13</v>
      </c>
      <c r="L9" s="49" t="s">
        <v>13</v>
      </c>
      <c r="M9" s="50" t="s">
        <v>13</v>
      </c>
      <c r="N9" s="47" t="s">
        <v>13</v>
      </c>
      <c r="O9" s="48" t="s">
        <v>13</v>
      </c>
      <c r="P9" s="51">
        <v>300.12421417236328</v>
      </c>
      <c r="Q9" s="52">
        <v>160.26638031005859</v>
      </c>
    </row>
    <row r="10" spans="1:17" x14ac:dyDescent="0.2">
      <c r="A10" s="19" t="s">
        <v>32</v>
      </c>
      <c r="B10" s="47">
        <v>32329.410617828369</v>
      </c>
      <c r="C10" s="48">
        <v>3083.6999397277832</v>
      </c>
      <c r="D10" s="47">
        <v>12862.944297790527</v>
      </c>
      <c r="E10" s="48">
        <v>3083.6999397277832</v>
      </c>
      <c r="F10" s="47">
        <v>2514.0611915588379</v>
      </c>
      <c r="G10" s="48">
        <v>1907.0344276428223</v>
      </c>
      <c r="H10" s="47">
        <v>1487.4178619384766</v>
      </c>
      <c r="I10" s="48">
        <v>944.60456848144531</v>
      </c>
      <c r="J10" s="47">
        <v>177.93630981445313</v>
      </c>
      <c r="K10" s="48">
        <v>177.93630981445313</v>
      </c>
      <c r="L10" s="49" t="s">
        <v>13</v>
      </c>
      <c r="M10" s="48" t="s">
        <v>13</v>
      </c>
      <c r="N10" s="47">
        <v>2191.9378852844238</v>
      </c>
      <c r="O10" s="48">
        <v>1649.1245918273926</v>
      </c>
      <c r="P10" s="51">
        <v>51563.708164215088</v>
      </c>
      <c r="Q10" s="52">
        <v>3083.6999397277832</v>
      </c>
    </row>
    <row r="11" spans="1:17" x14ac:dyDescent="0.2">
      <c r="A11" s="17" t="s">
        <v>27</v>
      </c>
      <c r="B11" s="47">
        <v>5414.5177001953125</v>
      </c>
      <c r="C11" s="48">
        <v>383.90000915527344</v>
      </c>
      <c r="D11" s="47">
        <v>2971.50048828125</v>
      </c>
      <c r="E11" s="48">
        <v>383.90000915527344</v>
      </c>
      <c r="F11" s="47">
        <v>1725.0669860839844</v>
      </c>
      <c r="G11" s="48">
        <v>383.90000915527344</v>
      </c>
      <c r="H11" s="47" t="s">
        <v>13</v>
      </c>
      <c r="I11" s="48" t="s">
        <v>13</v>
      </c>
      <c r="J11" s="47" t="s">
        <v>13</v>
      </c>
      <c r="K11" s="48" t="s">
        <v>13</v>
      </c>
      <c r="L11" s="49" t="s">
        <v>13</v>
      </c>
      <c r="M11" s="50" t="s">
        <v>13</v>
      </c>
      <c r="N11" s="47">
        <v>144.58326721191406</v>
      </c>
      <c r="O11" s="48">
        <v>144.58326721191406</v>
      </c>
      <c r="P11" s="51">
        <v>10255.668441772461</v>
      </c>
      <c r="Q11" s="52">
        <v>383.90000915527344</v>
      </c>
    </row>
    <row r="12" spans="1:17" x14ac:dyDescent="0.2">
      <c r="A12" s="17" t="s">
        <v>28</v>
      </c>
      <c r="B12" s="47">
        <v>25263.949285507202</v>
      </c>
      <c r="C12" s="48">
        <v>11259.695470809937</v>
      </c>
      <c r="D12" s="47">
        <v>31648.622291564941</v>
      </c>
      <c r="E12" s="48">
        <v>11947.115438461304</v>
      </c>
      <c r="F12" s="47">
        <v>7694.9974937438965</v>
      </c>
      <c r="G12" s="48">
        <v>7259.1063499450684</v>
      </c>
      <c r="H12" s="47" t="s">
        <v>13</v>
      </c>
      <c r="I12" s="48" t="s">
        <v>13</v>
      </c>
      <c r="J12" s="47">
        <v>10773.925882339478</v>
      </c>
      <c r="K12" s="48">
        <v>8488.9266872406006</v>
      </c>
      <c r="L12" s="49">
        <v>1550.9242095947266</v>
      </c>
      <c r="M12" s="48">
        <v>976.07142639160156</v>
      </c>
      <c r="N12" s="47">
        <v>12400.517583847046</v>
      </c>
      <c r="O12" s="48">
        <v>12400.517583847046</v>
      </c>
      <c r="P12" s="51">
        <v>89332.93674659729</v>
      </c>
      <c r="Q12" s="52">
        <v>12898.400304794312</v>
      </c>
    </row>
    <row r="13" spans="1:17" x14ac:dyDescent="0.2">
      <c r="A13" s="17" t="s">
        <v>29</v>
      </c>
      <c r="B13" s="47">
        <v>1424.9209976196289</v>
      </c>
      <c r="C13" s="48">
        <v>881.90001678466797</v>
      </c>
      <c r="D13" s="47">
        <v>1845.7318267822266</v>
      </c>
      <c r="E13" s="48">
        <v>881.90001678466797</v>
      </c>
      <c r="F13" s="47">
        <v>688.85104370117188</v>
      </c>
      <c r="G13" s="48">
        <v>431.92343139648438</v>
      </c>
      <c r="H13" s="47" t="s">
        <v>13</v>
      </c>
      <c r="I13" s="48" t="s">
        <v>13</v>
      </c>
      <c r="J13" s="47">
        <v>766.06288909912109</v>
      </c>
      <c r="K13" s="48">
        <v>457.66071319580078</v>
      </c>
      <c r="L13" s="49" t="s">
        <v>13</v>
      </c>
      <c r="M13" s="50" t="s">
        <v>13</v>
      </c>
      <c r="N13" s="47">
        <v>881.90001678466797</v>
      </c>
      <c r="O13" s="48">
        <v>881.90001678466797</v>
      </c>
      <c r="P13" s="51">
        <v>5607.4667739868164</v>
      </c>
      <c r="Q13" s="52">
        <v>881.90001678466797</v>
      </c>
    </row>
    <row r="14" spans="1:17" x14ac:dyDescent="0.2">
      <c r="A14" s="17" t="s">
        <v>30</v>
      </c>
      <c r="B14" s="47">
        <v>672.54682922363281</v>
      </c>
      <c r="C14" s="48">
        <v>596.06551361083984</v>
      </c>
      <c r="D14" s="47">
        <v>1788.1965408325195</v>
      </c>
      <c r="E14" s="48">
        <v>596.06551361083984</v>
      </c>
      <c r="F14" s="47" t="s">
        <v>13</v>
      </c>
      <c r="G14" s="48" t="s">
        <v>13</v>
      </c>
      <c r="H14" s="47" t="s">
        <v>13</v>
      </c>
      <c r="I14" s="48" t="s">
        <v>13</v>
      </c>
      <c r="J14" s="47">
        <v>519.58419799804688</v>
      </c>
      <c r="K14" s="48">
        <v>519.58419799804688</v>
      </c>
      <c r="L14" s="49" t="s">
        <v>13</v>
      </c>
      <c r="M14" s="48" t="s">
        <v>13</v>
      </c>
      <c r="N14" s="47">
        <v>147.41875457763672</v>
      </c>
      <c r="O14" s="48">
        <v>147.41875457763672</v>
      </c>
      <c r="P14" s="51">
        <v>3127.7463226318359</v>
      </c>
      <c r="Q14" s="52">
        <v>596.06551361083984</v>
      </c>
    </row>
    <row r="15" spans="1:17" x14ac:dyDescent="0.2">
      <c r="A15" s="17" t="s">
        <v>33</v>
      </c>
      <c r="B15" s="47">
        <v>25910.898826599121</v>
      </c>
      <c r="C15" s="48">
        <v>7484.8312873840332</v>
      </c>
      <c r="D15" s="47">
        <v>18898.337127685547</v>
      </c>
      <c r="E15" s="48">
        <v>7282.1791725158691</v>
      </c>
      <c r="F15" s="47">
        <v>4278.3448333740234</v>
      </c>
      <c r="G15" s="48">
        <v>3654.8804931640625</v>
      </c>
      <c r="H15" s="47" t="s">
        <v>13</v>
      </c>
      <c r="I15" s="48" t="s">
        <v>13</v>
      </c>
      <c r="J15" s="47">
        <v>10470.696224212646</v>
      </c>
      <c r="K15" s="48">
        <v>6588.7780380249023</v>
      </c>
      <c r="L15" s="49">
        <v>672.38756561279297</v>
      </c>
      <c r="M15" s="50">
        <v>584.89793395996094</v>
      </c>
      <c r="N15" s="47">
        <v>7559.6340446472168</v>
      </c>
      <c r="O15" s="48">
        <v>7433.4723091125488</v>
      </c>
      <c r="P15" s="51">
        <v>67790.298622131348</v>
      </c>
      <c r="Q15" s="52">
        <v>7881.9111976623535</v>
      </c>
    </row>
    <row r="16" spans="1:17" x14ac:dyDescent="0.2">
      <c r="A16" s="17" t="s">
        <v>34</v>
      </c>
      <c r="B16" s="47">
        <v>1237.0750312805176</v>
      </c>
      <c r="C16" s="48">
        <v>544.75934982299805</v>
      </c>
      <c r="D16" s="47">
        <v>3048.0370063781738</v>
      </c>
      <c r="E16" s="48">
        <v>911.74680709838867</v>
      </c>
      <c r="F16" s="47">
        <v>313.87688827514648</v>
      </c>
      <c r="G16" s="48">
        <v>313.87688827514648</v>
      </c>
      <c r="H16" s="47" t="s">
        <v>13</v>
      </c>
      <c r="I16" s="48" t="s">
        <v>13</v>
      </c>
      <c r="J16" s="47">
        <v>1934.9211311340332</v>
      </c>
      <c r="K16" s="48">
        <v>991.60001754760742</v>
      </c>
      <c r="L16" s="49">
        <v>461.76492309570313</v>
      </c>
      <c r="M16" s="48">
        <v>230.88246154785156</v>
      </c>
      <c r="N16" s="47">
        <v>544.75934982299805</v>
      </c>
      <c r="O16" s="48">
        <v>544.75934982299805</v>
      </c>
      <c r="P16" s="51">
        <v>7540.4343299865723</v>
      </c>
      <c r="Q16" s="52">
        <v>991.60001754760742</v>
      </c>
    </row>
    <row r="17" spans="1:17" x14ac:dyDescent="0.2">
      <c r="A17" s="17" t="s">
        <v>35</v>
      </c>
      <c r="B17" s="47">
        <v>1572.3278198242188</v>
      </c>
      <c r="C17" s="48">
        <v>678.15693664550781</v>
      </c>
      <c r="D17" s="47">
        <v>1869.6515655517578</v>
      </c>
      <c r="E17" s="48">
        <v>678.15693664550781</v>
      </c>
      <c r="F17" s="47" t="s">
        <v>13</v>
      </c>
      <c r="G17" s="48" t="s">
        <v>13</v>
      </c>
      <c r="H17" s="47">
        <v>123.73256683349609</v>
      </c>
      <c r="I17" s="48">
        <v>123.73256683349609</v>
      </c>
      <c r="J17" s="47">
        <v>284.60516357421875</v>
      </c>
      <c r="K17" s="48">
        <v>284.60516357421875</v>
      </c>
      <c r="L17" s="47">
        <v>821.06911468505859</v>
      </c>
      <c r="M17" s="48">
        <v>602.61714172363281</v>
      </c>
      <c r="N17" s="47" t="s">
        <v>13</v>
      </c>
      <c r="O17" s="48" t="s">
        <v>13</v>
      </c>
      <c r="P17" s="51">
        <v>4671.38623046875</v>
      </c>
      <c r="Q17" s="52">
        <v>678.15693664550781</v>
      </c>
    </row>
    <row r="18" spans="1:17" x14ac:dyDescent="0.2">
      <c r="A18" s="17" t="s">
        <v>36</v>
      </c>
      <c r="B18" s="47">
        <v>32114.945888519287</v>
      </c>
      <c r="C18" s="48">
        <v>6477.0448322296143</v>
      </c>
      <c r="D18" s="47">
        <v>14990.83422088623</v>
      </c>
      <c r="E18" s="48">
        <v>6531.6750392913818</v>
      </c>
      <c r="F18" s="47">
        <v>3947.1876068115234</v>
      </c>
      <c r="G18" s="48">
        <v>2910.1699600219727</v>
      </c>
      <c r="H18" s="47" t="s">
        <v>13</v>
      </c>
      <c r="I18" s="48" t="s">
        <v>13</v>
      </c>
      <c r="J18" s="47">
        <v>12589.290716171265</v>
      </c>
      <c r="K18" s="48">
        <v>5852.360387802124</v>
      </c>
      <c r="L18" s="47">
        <v>979.82339477539063</v>
      </c>
      <c r="M18" s="48">
        <v>531.61715698242188</v>
      </c>
      <c r="N18" s="47">
        <v>6516.3388347625732</v>
      </c>
      <c r="O18" s="48">
        <v>6516.3388347625732</v>
      </c>
      <c r="P18" s="51">
        <v>71138.42066192627</v>
      </c>
      <c r="Q18" s="52">
        <v>6750.1999187469482</v>
      </c>
    </row>
    <row r="19" spans="1:17" ht="3.75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5"/>
      <c r="Q19" s="56"/>
    </row>
    <row r="20" spans="1:17" x14ac:dyDescent="0.2">
      <c r="A20" s="442" t="s">
        <v>8</v>
      </c>
      <c r="B20" s="443">
        <v>126033.83155250549</v>
      </c>
      <c r="C20" s="443">
        <v>31436.672634124756</v>
      </c>
      <c r="D20" s="443">
        <v>90130.741024017334</v>
      </c>
      <c r="E20" s="443">
        <v>32456.705253601074</v>
      </c>
      <c r="F20" s="443">
        <v>21162.386043548584</v>
      </c>
      <c r="G20" s="443">
        <v>16860.89155960083</v>
      </c>
      <c r="H20" s="443">
        <v>1611.1504287719727</v>
      </c>
      <c r="I20" s="443">
        <v>1068.3371353149414</v>
      </c>
      <c r="J20" s="443">
        <v>37517.022514343262</v>
      </c>
      <c r="K20" s="443">
        <v>23361.451515197754</v>
      </c>
      <c r="L20" s="443">
        <v>4485.9692077636719</v>
      </c>
      <c r="M20" s="443">
        <v>2926.0861206054688</v>
      </c>
      <c r="N20" s="443">
        <v>30387.089736938477</v>
      </c>
      <c r="O20" s="443">
        <v>29718.114707946777</v>
      </c>
      <c r="P20" s="443">
        <v>311328.19050788879</v>
      </c>
      <c r="Q20" s="443">
        <v>34306</v>
      </c>
    </row>
  </sheetData>
  <mergeCells count="9">
    <mergeCell ref="P5:Q6"/>
    <mergeCell ref="B3:O3"/>
    <mergeCell ref="B5:C6"/>
    <mergeCell ref="D5:E6"/>
    <mergeCell ref="F5:G6"/>
    <mergeCell ref="H5:I6"/>
    <mergeCell ref="J5:K6"/>
    <mergeCell ref="L5:M6"/>
    <mergeCell ref="N5:O6"/>
  </mergeCells>
  <pageMargins left="0.74803149606299213" right="0.7480314960629921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I19"/>
  <sheetViews>
    <sheetView showGridLines="0" zoomScaleNormal="100" workbookViewId="0">
      <selection activeCell="J1" sqref="J1"/>
    </sheetView>
  </sheetViews>
  <sheetFormatPr defaultRowHeight="12.75" x14ac:dyDescent="0.2"/>
  <cols>
    <col min="1" max="1" width="22.5703125" style="3" customWidth="1"/>
    <col min="2" max="9" width="12.7109375" style="3" customWidth="1"/>
    <col min="10" max="11" width="9.140625" style="3"/>
    <col min="12" max="12" width="11.28515625" style="3" customWidth="1"/>
    <col min="13" max="13" width="9.140625" style="3"/>
    <col min="14" max="14" width="10" style="3" customWidth="1"/>
    <col min="15" max="16" width="9.140625" style="3"/>
    <col min="17" max="17" width="16.85546875" style="3" customWidth="1"/>
    <col min="18" max="21" width="9.140625" style="3"/>
    <col min="22" max="22" width="9.85546875" style="3" customWidth="1"/>
    <col min="23" max="16384" width="9.140625" style="3"/>
  </cols>
  <sheetData>
    <row r="1" spans="1:9" ht="15" x14ac:dyDescent="0.2">
      <c r="A1" s="43" t="s">
        <v>331</v>
      </c>
      <c r="B1" s="44"/>
      <c r="C1" s="44"/>
      <c r="D1" s="44"/>
      <c r="E1" s="44"/>
      <c r="F1" s="44"/>
      <c r="G1" s="44"/>
      <c r="H1" s="44"/>
      <c r="I1" s="44"/>
    </row>
    <row r="2" spans="1:9" ht="15" customHeight="1" x14ac:dyDescent="0.2">
      <c r="A2" s="44"/>
      <c r="B2" s="44"/>
      <c r="C2" s="44"/>
      <c r="D2" s="44"/>
      <c r="E2" s="44"/>
      <c r="F2" s="44"/>
      <c r="G2" s="44"/>
      <c r="H2" s="44"/>
      <c r="I2" s="44"/>
    </row>
    <row r="3" spans="1:9" ht="15" customHeight="1" x14ac:dyDescent="0.2">
      <c r="A3" s="44"/>
      <c r="B3" s="685" t="s">
        <v>38</v>
      </c>
      <c r="C3" s="685"/>
      <c r="D3" s="685"/>
      <c r="E3" s="685"/>
      <c r="F3" s="685"/>
      <c r="G3" s="685"/>
      <c r="H3" s="685"/>
      <c r="I3" s="44"/>
    </row>
    <row r="4" spans="1:9" ht="3.75" customHeight="1" x14ac:dyDescent="0.2">
      <c r="A4" s="44"/>
      <c r="B4" s="44"/>
      <c r="C4" s="44"/>
      <c r="D4" s="44"/>
      <c r="E4" s="44"/>
      <c r="F4" s="44"/>
      <c r="G4" s="44"/>
      <c r="H4" s="44"/>
      <c r="I4" s="44"/>
    </row>
    <row r="5" spans="1:9" ht="12.75" customHeight="1" x14ac:dyDescent="0.2">
      <c r="A5" s="682" t="s">
        <v>38</v>
      </c>
      <c r="B5" s="680" t="s">
        <v>39</v>
      </c>
      <c r="C5" s="680" t="s">
        <v>40</v>
      </c>
      <c r="D5" s="680" t="s">
        <v>41</v>
      </c>
      <c r="E5" s="680" t="s">
        <v>42</v>
      </c>
      <c r="F5" s="680" t="s">
        <v>43</v>
      </c>
      <c r="G5" s="680" t="s">
        <v>47</v>
      </c>
      <c r="H5" s="680" t="s">
        <v>45</v>
      </c>
      <c r="I5" s="680" t="s">
        <v>48</v>
      </c>
    </row>
    <row r="6" spans="1:9" ht="12.75" customHeight="1" x14ac:dyDescent="0.2">
      <c r="A6" s="682"/>
      <c r="B6" s="680"/>
      <c r="C6" s="680"/>
      <c r="D6" s="680"/>
      <c r="E6" s="680"/>
      <c r="F6" s="680"/>
      <c r="G6" s="680"/>
      <c r="H6" s="680"/>
      <c r="I6" s="680"/>
    </row>
    <row r="7" spans="1:9" ht="3.75" customHeight="1" x14ac:dyDescent="0.2">
      <c r="A7" s="31"/>
      <c r="B7" s="31"/>
      <c r="C7" s="31"/>
      <c r="D7" s="31"/>
      <c r="E7" s="31"/>
      <c r="F7" s="31"/>
      <c r="G7" s="31"/>
      <c r="H7" s="31"/>
      <c r="I7" s="31"/>
    </row>
    <row r="8" spans="1:9" ht="12.75" customHeight="1" x14ac:dyDescent="0.2">
      <c r="A8" s="17" t="s">
        <v>25</v>
      </c>
      <c r="B8" s="57">
        <v>21.398255348205566</v>
      </c>
      <c r="C8" s="57">
        <v>216.76519775390625</v>
      </c>
      <c r="D8" s="57" t="s">
        <v>13</v>
      </c>
      <c r="E8" s="57" t="s">
        <v>13</v>
      </c>
      <c r="F8" s="58" t="s">
        <v>13</v>
      </c>
      <c r="G8" s="57" t="s">
        <v>13</v>
      </c>
      <c r="H8" s="57" t="s">
        <v>13</v>
      </c>
      <c r="I8" s="59">
        <v>238.16345310211182</v>
      </c>
    </row>
    <row r="9" spans="1:9" ht="12.75" customHeight="1" x14ac:dyDescent="0.2">
      <c r="A9" s="19" t="s">
        <v>32</v>
      </c>
      <c r="B9" s="57">
        <v>13039.995461702347</v>
      </c>
      <c r="C9" s="57">
        <v>8269.4640942811966</v>
      </c>
      <c r="D9" s="57">
        <v>18.712166875600815</v>
      </c>
      <c r="E9" s="57">
        <v>142.04768371582031</v>
      </c>
      <c r="F9" s="58">
        <v>533.8089599609375</v>
      </c>
      <c r="G9" s="57" t="s">
        <v>13</v>
      </c>
      <c r="H9" s="57">
        <v>325.54900240898132</v>
      </c>
      <c r="I9" s="59">
        <v>22329.577368944883</v>
      </c>
    </row>
    <row r="10" spans="1:9" ht="12.75" customHeight="1" x14ac:dyDescent="0.2">
      <c r="A10" s="17" t="s">
        <v>27</v>
      </c>
      <c r="B10" s="57">
        <v>2170.7385768890381</v>
      </c>
      <c r="C10" s="57">
        <v>2352.2140107154846</v>
      </c>
      <c r="D10" s="57">
        <v>66.408540964126587</v>
      </c>
      <c r="E10" s="57" t="s">
        <v>13</v>
      </c>
      <c r="F10" s="58" t="s">
        <v>13</v>
      </c>
      <c r="G10" s="57" t="s">
        <v>13</v>
      </c>
      <c r="H10" s="57" t="s">
        <v>13</v>
      </c>
      <c r="I10" s="59">
        <v>4589.3611285686493</v>
      </c>
    </row>
    <row r="11" spans="1:9" ht="12.75" customHeight="1" x14ac:dyDescent="0.2">
      <c r="A11" s="17" t="s">
        <v>28</v>
      </c>
      <c r="B11" s="57">
        <v>6171.9543149471283</v>
      </c>
      <c r="C11" s="57">
        <v>7328.0836766958237</v>
      </c>
      <c r="D11" s="57">
        <v>35.298059552907944</v>
      </c>
      <c r="E11" s="57" t="s">
        <v>13</v>
      </c>
      <c r="F11" s="58">
        <v>3419.3192099332809</v>
      </c>
      <c r="G11" s="57">
        <v>934.55123901367188</v>
      </c>
      <c r="H11" s="57">
        <v>126.86928260326385</v>
      </c>
      <c r="I11" s="59">
        <v>18016.075782746077</v>
      </c>
    </row>
    <row r="12" spans="1:9" ht="12.75" customHeight="1" x14ac:dyDescent="0.2">
      <c r="A12" s="17" t="s">
        <v>29</v>
      </c>
      <c r="B12" s="57">
        <v>233.3753434419632</v>
      </c>
      <c r="C12" s="57">
        <v>949.58603778481483</v>
      </c>
      <c r="D12" s="57">
        <v>1.816859245300293</v>
      </c>
      <c r="E12" s="57" t="s">
        <v>13</v>
      </c>
      <c r="F12" s="58">
        <v>148.3945220708847</v>
      </c>
      <c r="G12" s="57" t="s">
        <v>13</v>
      </c>
      <c r="H12" s="57">
        <v>6.7160653471946716</v>
      </c>
      <c r="I12" s="59">
        <v>1339.8888278901577</v>
      </c>
    </row>
    <row r="13" spans="1:9" ht="12.75" customHeight="1" x14ac:dyDescent="0.2">
      <c r="A13" s="17" t="s">
        <v>30</v>
      </c>
      <c r="B13" s="57">
        <v>190.91754913330078</v>
      </c>
      <c r="C13" s="57">
        <v>115.43416866660118</v>
      </c>
      <c r="D13" s="57" t="s">
        <v>13</v>
      </c>
      <c r="E13" s="57" t="s">
        <v>13</v>
      </c>
      <c r="F13" s="58">
        <v>398.02072906494141</v>
      </c>
      <c r="G13" s="57" t="s">
        <v>13</v>
      </c>
      <c r="H13" s="57">
        <v>2.5839864611625671</v>
      </c>
      <c r="I13" s="59">
        <v>706.95643332600594</v>
      </c>
    </row>
    <row r="14" spans="1:9" ht="12.75" customHeight="1" x14ac:dyDescent="0.2">
      <c r="A14" s="17" t="s">
        <v>33</v>
      </c>
      <c r="B14" s="57">
        <v>6908.367623090744</v>
      </c>
      <c r="C14" s="57">
        <v>8432.5276110768318</v>
      </c>
      <c r="D14" s="57">
        <v>30.89200821518898</v>
      </c>
      <c r="E14" s="57" t="s">
        <v>13</v>
      </c>
      <c r="F14" s="58">
        <v>4097.8128124475479</v>
      </c>
      <c r="G14" s="57">
        <v>396.37875175476074</v>
      </c>
      <c r="H14" s="57">
        <v>106.05719816684723</v>
      </c>
      <c r="I14" s="59">
        <v>19972.036004751921</v>
      </c>
    </row>
    <row r="15" spans="1:9" ht="12.75" customHeight="1" x14ac:dyDescent="0.2">
      <c r="A15" s="17" t="s">
        <v>34</v>
      </c>
      <c r="B15" s="57">
        <v>266.59988880157471</v>
      </c>
      <c r="C15" s="57">
        <v>682.1508429646492</v>
      </c>
      <c r="D15" s="57">
        <v>1.067795991897583</v>
      </c>
      <c r="E15" s="57" t="s">
        <v>13</v>
      </c>
      <c r="F15" s="58">
        <v>1126.7899670600891</v>
      </c>
      <c r="G15" s="57">
        <v>498.21722030639648</v>
      </c>
      <c r="H15" s="57">
        <v>5.9509226381778717</v>
      </c>
      <c r="I15" s="59">
        <v>2580.776637762785</v>
      </c>
    </row>
    <row r="16" spans="1:9" ht="12.75" customHeight="1" x14ac:dyDescent="0.2">
      <c r="A16" s="17" t="s">
        <v>35</v>
      </c>
      <c r="B16" s="57">
        <v>228.50509810447693</v>
      </c>
      <c r="C16" s="57">
        <v>1673.6729811429977</v>
      </c>
      <c r="D16" s="57" t="s">
        <v>13</v>
      </c>
      <c r="E16" s="57">
        <v>11.677879333496094</v>
      </c>
      <c r="F16" s="58">
        <v>102.1552906036377</v>
      </c>
      <c r="G16" s="57">
        <v>548.82073402404785</v>
      </c>
      <c r="H16" s="57" t="s">
        <v>13</v>
      </c>
      <c r="I16" s="59">
        <v>2564.8319832086563</v>
      </c>
    </row>
    <row r="17" spans="1:9" ht="12.75" customHeight="1" x14ac:dyDescent="0.2">
      <c r="A17" s="17" t="s">
        <v>36</v>
      </c>
      <c r="B17" s="57">
        <v>8725.6307626962662</v>
      </c>
      <c r="C17" s="57">
        <v>5437.7159475907683</v>
      </c>
      <c r="D17" s="57">
        <v>16.082752734422684</v>
      </c>
      <c r="E17" s="57" t="s">
        <v>13</v>
      </c>
      <c r="F17" s="58">
        <v>5393.8971034288406</v>
      </c>
      <c r="G17" s="57">
        <v>550.14432907104492</v>
      </c>
      <c r="H17" s="57">
        <v>89.468122571706772</v>
      </c>
      <c r="I17" s="59">
        <v>20212.93901809305</v>
      </c>
    </row>
    <row r="18" spans="1:9" ht="3.75" customHeight="1" x14ac:dyDescent="0.2">
      <c r="A18" s="2"/>
      <c r="B18" s="60"/>
      <c r="C18" s="60"/>
      <c r="D18" s="60"/>
      <c r="E18" s="60"/>
      <c r="F18" s="60"/>
      <c r="G18" s="60"/>
      <c r="H18" s="60"/>
      <c r="I18" s="60"/>
    </row>
    <row r="19" spans="1:9" ht="12.75" customHeight="1" x14ac:dyDescent="0.2">
      <c r="A19" s="444" t="s">
        <v>8</v>
      </c>
      <c r="B19" s="443">
        <v>37957.482874155045</v>
      </c>
      <c r="C19" s="443">
        <v>35457.614568673074</v>
      </c>
      <c r="D19" s="443">
        <v>170.27818357944489</v>
      </c>
      <c r="E19" s="443">
        <v>153.72556304931641</v>
      </c>
      <c r="F19" s="443">
        <v>15220.19859457016</v>
      </c>
      <c r="G19" s="443">
        <v>2928.1122741699219</v>
      </c>
      <c r="H19" s="443">
        <v>663.19458019733429</v>
      </c>
      <c r="I19" s="443">
        <v>92550.606638394296</v>
      </c>
    </row>
  </sheetData>
  <mergeCells count="10">
    <mergeCell ref="I5:I6"/>
    <mergeCell ref="B3:H3"/>
    <mergeCell ref="A5:A6"/>
    <mergeCell ref="B5:B6"/>
    <mergeCell ref="C5:C6"/>
    <mergeCell ref="D5:D6"/>
    <mergeCell ref="E5:E6"/>
    <mergeCell ref="F5:F6"/>
    <mergeCell ref="G5:G6"/>
    <mergeCell ref="H5:H6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Q21"/>
  <sheetViews>
    <sheetView showGridLines="0" zoomScaleNormal="100" workbookViewId="0">
      <selection activeCell="S1" sqref="S1"/>
    </sheetView>
  </sheetViews>
  <sheetFormatPr defaultRowHeight="12.75" x14ac:dyDescent="0.2"/>
  <cols>
    <col min="1" max="1" width="24.5703125" style="3" customWidth="1"/>
    <col min="2" max="17" width="7.7109375" style="3" customWidth="1"/>
    <col min="18" max="18" width="3.85546875" style="3" customWidth="1"/>
    <col min="19" max="16384" width="9.140625" style="3"/>
  </cols>
  <sheetData>
    <row r="1" spans="1:17" ht="15" customHeight="1" x14ac:dyDescent="0.2">
      <c r="A1" s="43" t="s">
        <v>332</v>
      </c>
    </row>
    <row r="2" spans="1:17" ht="1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7" x14ac:dyDescent="0.2">
      <c r="A3" s="21"/>
      <c r="B3" s="685" t="s">
        <v>38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</row>
    <row r="4" spans="1:17" ht="3.7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7" ht="12.75" customHeight="1" x14ac:dyDescent="0.2">
      <c r="A5" s="688" t="s">
        <v>19</v>
      </c>
      <c r="B5" s="687" t="s">
        <v>39</v>
      </c>
      <c r="C5" s="678"/>
      <c r="D5" s="687" t="s">
        <v>40</v>
      </c>
      <c r="E5" s="678"/>
      <c r="F5" s="687" t="s">
        <v>41</v>
      </c>
      <c r="G5" s="678"/>
      <c r="H5" s="687" t="s">
        <v>42</v>
      </c>
      <c r="I5" s="678"/>
      <c r="J5" s="687" t="s">
        <v>43</v>
      </c>
      <c r="K5" s="678"/>
      <c r="L5" s="687" t="s">
        <v>47</v>
      </c>
      <c r="M5" s="678"/>
      <c r="N5" s="687" t="s">
        <v>45</v>
      </c>
      <c r="O5" s="678"/>
      <c r="P5" s="687" t="s">
        <v>48</v>
      </c>
      <c r="Q5" s="678"/>
    </row>
    <row r="6" spans="1:17" ht="12.75" customHeight="1" x14ac:dyDescent="0.2">
      <c r="A6" s="688"/>
      <c r="B6" s="687"/>
      <c r="C6" s="678"/>
      <c r="D6" s="687"/>
      <c r="E6" s="678"/>
      <c r="F6" s="687"/>
      <c r="G6" s="678"/>
      <c r="H6" s="687"/>
      <c r="I6" s="678"/>
      <c r="J6" s="687"/>
      <c r="K6" s="678"/>
      <c r="L6" s="687"/>
      <c r="M6" s="678"/>
      <c r="N6" s="687"/>
      <c r="O6" s="678"/>
      <c r="P6" s="687"/>
      <c r="Q6" s="678"/>
    </row>
    <row r="7" spans="1:17" ht="12.75" customHeight="1" x14ac:dyDescent="0.2">
      <c r="A7" s="688"/>
      <c r="B7" s="445" t="s">
        <v>319</v>
      </c>
      <c r="C7" s="445" t="s">
        <v>51</v>
      </c>
      <c r="D7" s="445" t="s">
        <v>319</v>
      </c>
      <c r="E7" s="445" t="s">
        <v>51</v>
      </c>
      <c r="F7" s="445" t="s">
        <v>319</v>
      </c>
      <c r="G7" s="445" t="s">
        <v>51</v>
      </c>
      <c r="H7" s="445" t="s">
        <v>319</v>
      </c>
      <c r="I7" s="445" t="s">
        <v>51</v>
      </c>
      <c r="J7" s="445" t="s">
        <v>319</v>
      </c>
      <c r="K7" s="445" t="s">
        <v>51</v>
      </c>
      <c r="L7" s="445" t="s">
        <v>319</v>
      </c>
      <c r="M7" s="445" t="s">
        <v>51</v>
      </c>
      <c r="N7" s="445" t="s">
        <v>319</v>
      </c>
      <c r="O7" s="445" t="s">
        <v>51</v>
      </c>
      <c r="P7" s="445" t="s">
        <v>319</v>
      </c>
      <c r="Q7" s="445" t="s">
        <v>51</v>
      </c>
    </row>
    <row r="8" spans="1:17" ht="3.75" customHeight="1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17" ht="12.75" customHeight="1" x14ac:dyDescent="0.2">
      <c r="A9" s="17" t="s">
        <v>25</v>
      </c>
      <c r="B9" s="601">
        <v>0.29088619749138778</v>
      </c>
      <c r="C9" s="563">
        <v>2</v>
      </c>
      <c r="D9" s="601">
        <v>1</v>
      </c>
      <c r="E9" s="563">
        <v>1</v>
      </c>
      <c r="F9" s="62" t="s">
        <v>13</v>
      </c>
      <c r="G9" s="18" t="s">
        <v>13</v>
      </c>
      <c r="H9" s="62" t="s">
        <v>13</v>
      </c>
      <c r="I9" s="18" t="s">
        <v>13</v>
      </c>
      <c r="J9" s="62" t="s">
        <v>13</v>
      </c>
      <c r="K9" s="18" t="s">
        <v>13</v>
      </c>
      <c r="L9" s="62" t="s">
        <v>13</v>
      </c>
      <c r="M9" s="18" t="s">
        <v>13</v>
      </c>
      <c r="N9" s="62" t="s">
        <v>13</v>
      </c>
      <c r="O9" s="18" t="s">
        <v>13</v>
      </c>
      <c r="P9" s="62">
        <v>1</v>
      </c>
      <c r="Q9" s="18">
        <v>1.705068</v>
      </c>
    </row>
    <row r="10" spans="1:17" ht="12.75" customHeight="1" x14ac:dyDescent="0.2">
      <c r="A10" s="19" t="s">
        <v>32</v>
      </c>
      <c r="B10" s="601">
        <v>1</v>
      </c>
      <c r="C10" s="563">
        <v>10.722201999999999</v>
      </c>
      <c r="D10" s="601">
        <v>1</v>
      </c>
      <c r="E10" s="563">
        <v>2.9841470000000001</v>
      </c>
      <c r="F10" s="62">
        <v>0.61842412196926255</v>
      </c>
      <c r="G10" s="18">
        <v>1.174409</v>
      </c>
      <c r="H10" s="62">
        <v>0.30632181695500221</v>
      </c>
      <c r="I10" s="18">
        <v>1.348382</v>
      </c>
      <c r="J10" s="62">
        <v>5.7702212696531245E-2</v>
      </c>
      <c r="K10" s="18">
        <v>1</v>
      </c>
      <c r="L10" s="62" t="s">
        <v>13</v>
      </c>
      <c r="M10" s="18" t="s">
        <v>13</v>
      </c>
      <c r="N10" s="62">
        <v>0.53478763305776467</v>
      </c>
      <c r="O10" s="18">
        <v>1.1509240000000001</v>
      </c>
      <c r="P10" s="62">
        <v>1</v>
      </c>
      <c r="Q10" s="18">
        <v>5.0730190000000004</v>
      </c>
    </row>
    <row r="11" spans="1:17" ht="12.75" customHeight="1" x14ac:dyDescent="0.2">
      <c r="A11" s="17" t="s">
        <v>27</v>
      </c>
      <c r="B11" s="601">
        <v>1</v>
      </c>
      <c r="C11" s="563">
        <v>7.3076590000000001</v>
      </c>
      <c r="D11" s="601">
        <v>1</v>
      </c>
      <c r="E11" s="563">
        <v>4.6035349999999999</v>
      </c>
      <c r="F11" s="62">
        <v>1</v>
      </c>
      <c r="G11" s="18">
        <v>2.4023560000000002</v>
      </c>
      <c r="H11" s="62" t="s">
        <v>13</v>
      </c>
      <c r="I11" s="18" t="s">
        <v>13</v>
      </c>
      <c r="J11" s="62" t="s">
        <v>13</v>
      </c>
      <c r="K11" s="18" t="s">
        <v>13</v>
      </c>
      <c r="L11" s="62" t="s">
        <v>13</v>
      </c>
      <c r="M11" s="18" t="s">
        <v>13</v>
      </c>
      <c r="N11" s="62">
        <v>0.376616993393807</v>
      </c>
      <c r="O11" s="18">
        <v>1</v>
      </c>
      <c r="P11" s="62">
        <v>1</v>
      </c>
      <c r="Q11" s="18">
        <v>3.9013490000000002</v>
      </c>
    </row>
    <row r="12" spans="1:17" ht="12.75" customHeight="1" x14ac:dyDescent="0.2">
      <c r="A12" s="17" t="s">
        <v>28</v>
      </c>
      <c r="B12" s="601">
        <v>0.87295286273792638</v>
      </c>
      <c r="C12" s="563">
        <v>1.857918</v>
      </c>
      <c r="D12" s="601">
        <v>0.92624784129397686</v>
      </c>
      <c r="E12" s="563">
        <v>2.0192260000000002</v>
      </c>
      <c r="F12" s="62">
        <v>0.56279121274030175</v>
      </c>
      <c r="G12" s="18">
        <v>1.053493</v>
      </c>
      <c r="H12" s="62" t="s">
        <v>13</v>
      </c>
      <c r="I12" s="18" t="s">
        <v>13</v>
      </c>
      <c r="J12" s="62">
        <v>0.65813794630682088</v>
      </c>
      <c r="K12" s="18">
        <v>1.168728</v>
      </c>
      <c r="L12" s="62">
        <v>7.5673835772394005E-2</v>
      </c>
      <c r="M12" s="18">
        <v>1.396037</v>
      </c>
      <c r="N12" s="62">
        <v>0.96139965350879952</v>
      </c>
      <c r="O12" s="18">
        <v>1</v>
      </c>
      <c r="P12" s="62">
        <v>1</v>
      </c>
      <c r="Q12" s="18">
        <v>1.4570050000000001</v>
      </c>
    </row>
    <row r="13" spans="1:17" ht="12.75" customHeight="1" x14ac:dyDescent="0.2">
      <c r="A13" s="17" t="s">
        <v>29</v>
      </c>
      <c r="B13" s="601">
        <v>1</v>
      </c>
      <c r="C13" s="563">
        <v>1.8822159999999999</v>
      </c>
      <c r="D13" s="601">
        <v>1</v>
      </c>
      <c r="E13" s="563">
        <v>1.386838</v>
      </c>
      <c r="F13" s="62">
        <v>0.48976462544046689</v>
      </c>
      <c r="G13" s="18">
        <v>1.1376230000000001</v>
      </c>
      <c r="H13" s="62" t="s">
        <v>13</v>
      </c>
      <c r="I13" s="18" t="s">
        <v>13</v>
      </c>
      <c r="J13" s="62">
        <v>0.51894852532647928</v>
      </c>
      <c r="K13" s="18">
        <v>1.2140139999999999</v>
      </c>
      <c r="L13" s="62" t="s">
        <v>13</v>
      </c>
      <c r="M13" s="18" t="s">
        <v>13</v>
      </c>
      <c r="N13" s="62">
        <v>1</v>
      </c>
      <c r="O13" s="18">
        <v>1</v>
      </c>
      <c r="P13" s="62">
        <v>1</v>
      </c>
      <c r="Q13" s="18">
        <v>1.3329549999999999</v>
      </c>
    </row>
    <row r="14" spans="1:17" ht="12.75" customHeight="1" x14ac:dyDescent="0.2">
      <c r="A14" s="17" t="s">
        <v>30</v>
      </c>
      <c r="B14" s="601">
        <v>0.60594239029068819</v>
      </c>
      <c r="C14" s="563">
        <v>1.362919</v>
      </c>
      <c r="D14" s="601">
        <v>0.60594239029068819</v>
      </c>
      <c r="E14" s="563">
        <v>3</v>
      </c>
      <c r="F14" s="62" t="s">
        <v>13</v>
      </c>
      <c r="G14" s="18" t="s">
        <v>13</v>
      </c>
      <c r="H14" s="62" t="s">
        <v>13</v>
      </c>
      <c r="I14" s="18" t="s">
        <v>13</v>
      </c>
      <c r="J14" s="62">
        <v>0.52819377015285385</v>
      </c>
      <c r="K14" s="18">
        <v>1</v>
      </c>
      <c r="L14" s="62" t="s">
        <v>13</v>
      </c>
      <c r="M14" s="18" t="s">
        <v>13</v>
      </c>
      <c r="N14" s="62">
        <v>0.14986150093019748</v>
      </c>
      <c r="O14" s="18">
        <v>1</v>
      </c>
      <c r="P14" s="62">
        <v>0.60594239029068819</v>
      </c>
      <c r="Q14" s="18">
        <v>1.671691</v>
      </c>
    </row>
    <row r="15" spans="1:17" ht="12.75" customHeight="1" x14ac:dyDescent="0.2">
      <c r="A15" s="17" t="s">
        <v>33</v>
      </c>
      <c r="B15" s="601">
        <v>0.9421518521891743</v>
      </c>
      <c r="C15" s="563">
        <v>2.8840379999999999</v>
      </c>
      <c r="D15" s="601">
        <v>0.91664305205163321</v>
      </c>
      <c r="E15" s="563">
        <v>2.3061189999999998</v>
      </c>
      <c r="F15" s="62">
        <v>0.46005745406294918</v>
      </c>
      <c r="G15" s="18">
        <v>1.1117619999999999</v>
      </c>
      <c r="H15" s="62" t="s">
        <v>13</v>
      </c>
      <c r="I15" s="18" t="s">
        <v>13</v>
      </c>
      <c r="J15" s="62">
        <v>0.82936130339393366</v>
      </c>
      <c r="K15" s="18">
        <v>1.307318</v>
      </c>
      <c r="L15" s="62">
        <v>7.3623926934844292E-2</v>
      </c>
      <c r="M15" s="18">
        <v>1.129885</v>
      </c>
      <c r="N15" s="62">
        <v>0.93568704962420779</v>
      </c>
      <c r="O15" s="18">
        <v>1.0150669999999999</v>
      </c>
      <c r="P15" s="62">
        <v>0.99213421766565557</v>
      </c>
      <c r="Q15" s="18">
        <v>1.8322149999999999</v>
      </c>
    </row>
    <row r="16" spans="1:17" ht="12.75" customHeight="1" x14ac:dyDescent="0.2">
      <c r="A16" s="17" t="s">
        <v>34</v>
      </c>
      <c r="B16" s="601">
        <v>0.54937408247559227</v>
      </c>
      <c r="C16" s="563">
        <v>2.124161</v>
      </c>
      <c r="D16" s="601">
        <v>0.91947034183530063</v>
      </c>
      <c r="E16" s="563">
        <v>1.6395230000000001</v>
      </c>
      <c r="F16" s="62">
        <v>0.31653578330042437</v>
      </c>
      <c r="G16" s="18">
        <v>1</v>
      </c>
      <c r="H16" s="62" t="s">
        <v>13</v>
      </c>
      <c r="I16" s="18" t="s">
        <v>13</v>
      </c>
      <c r="J16" s="62">
        <v>1</v>
      </c>
      <c r="K16" s="18">
        <v>1.3366579999999999</v>
      </c>
      <c r="L16" s="62">
        <v>0.23283829917516791</v>
      </c>
      <c r="M16" s="18">
        <v>2</v>
      </c>
      <c r="N16" s="62">
        <v>0.54937408247559227</v>
      </c>
      <c r="O16" s="18">
        <v>1</v>
      </c>
      <c r="P16" s="62">
        <v>1</v>
      </c>
      <c r="Q16" s="18">
        <v>1.4376389999999999</v>
      </c>
    </row>
    <row r="17" spans="1:17" ht="12.75" customHeight="1" x14ac:dyDescent="0.2">
      <c r="A17" s="17" t="s">
        <v>35</v>
      </c>
      <c r="B17" s="62">
        <v>1</v>
      </c>
      <c r="C17" s="18">
        <v>2.3240460000000001</v>
      </c>
      <c r="D17" s="62">
        <v>1</v>
      </c>
      <c r="E17" s="18">
        <v>2.8935499999999998</v>
      </c>
      <c r="F17" s="62" t="s">
        <v>13</v>
      </c>
      <c r="G17" s="18" t="s">
        <v>13</v>
      </c>
      <c r="H17" s="62">
        <v>0.18245417859402457</v>
      </c>
      <c r="I17" s="18">
        <v>1</v>
      </c>
      <c r="J17" s="62">
        <v>0.41967448564636606</v>
      </c>
      <c r="K17" s="18">
        <v>1</v>
      </c>
      <c r="L17" s="62">
        <v>0.88861015667622401</v>
      </c>
      <c r="M17" s="18">
        <v>1.357391</v>
      </c>
      <c r="N17" s="62" t="s">
        <v>13</v>
      </c>
      <c r="O17" s="18" t="s">
        <v>13</v>
      </c>
      <c r="P17" s="62">
        <v>1</v>
      </c>
      <c r="Q17" s="18">
        <v>2.0655540000000001</v>
      </c>
    </row>
    <row r="18" spans="1:17" ht="12.75" customHeight="1" x14ac:dyDescent="0.2">
      <c r="A18" s="17" t="s">
        <v>36</v>
      </c>
      <c r="B18" s="62">
        <v>0.95953377828725994</v>
      </c>
      <c r="C18" s="18">
        <v>4.2592239999999997</v>
      </c>
      <c r="D18" s="62">
        <v>0.96762690259755568</v>
      </c>
      <c r="E18" s="18">
        <v>2.0544150000000001</v>
      </c>
      <c r="F18" s="62">
        <v>0.43112352153300265</v>
      </c>
      <c r="G18" s="18">
        <v>1.2010369999999999</v>
      </c>
      <c r="H18" s="62" t="s">
        <v>13</v>
      </c>
      <c r="I18" s="18" t="s">
        <v>13</v>
      </c>
      <c r="J18" s="62">
        <v>0.86699067557224407</v>
      </c>
      <c r="K18" s="18">
        <v>1.878366</v>
      </c>
      <c r="L18" s="62">
        <v>7.8755764774609355E-2</v>
      </c>
      <c r="M18" s="18">
        <v>1.4825010000000001</v>
      </c>
      <c r="N18" s="62">
        <v>0.96535493958706531</v>
      </c>
      <c r="O18" s="18">
        <v>1</v>
      </c>
      <c r="P18" s="62">
        <v>1</v>
      </c>
      <c r="Q18" s="18">
        <v>2.158439</v>
      </c>
    </row>
    <row r="19" spans="1:17" ht="3.75" customHeight="1" x14ac:dyDescent="0.2">
      <c r="A19" s="63"/>
      <c r="B19" s="64"/>
      <c r="C19" s="65"/>
      <c r="D19" s="64"/>
      <c r="E19" s="65"/>
      <c r="F19" s="64"/>
      <c r="G19" s="65"/>
      <c r="H19" s="64"/>
      <c r="I19" s="65"/>
      <c r="J19" s="64"/>
      <c r="K19" s="65"/>
      <c r="L19" s="64"/>
      <c r="M19" s="65"/>
      <c r="N19" s="64"/>
      <c r="O19" s="65"/>
      <c r="P19" s="64"/>
      <c r="Q19" s="65"/>
    </row>
    <row r="20" spans="1:17" ht="12.75" customHeight="1" x14ac:dyDescent="0.2">
      <c r="A20" s="446" t="s">
        <v>8</v>
      </c>
      <c r="B20" s="447">
        <v>0.90449627788366771</v>
      </c>
      <c r="C20" s="448">
        <v>3.6287280000000002</v>
      </c>
      <c r="D20" s="447">
        <v>0.93384466721144765</v>
      </c>
      <c r="E20" s="448">
        <v>2.2758259999999999</v>
      </c>
      <c r="F20" s="447">
        <v>0.48512175047763928</v>
      </c>
      <c r="G20" s="448">
        <v>1.2012229999999999</v>
      </c>
      <c r="H20" s="447">
        <v>3.0738207368941804E-2</v>
      </c>
      <c r="I20" s="448">
        <v>1.3126059999999999</v>
      </c>
      <c r="J20" s="447">
        <v>0.67215593034865218</v>
      </c>
      <c r="K20" s="448">
        <v>1.3692599999999999</v>
      </c>
      <c r="L20" s="447">
        <v>8.4189380843752701E-2</v>
      </c>
      <c r="M20" s="448">
        <v>1.3750169999999999</v>
      </c>
      <c r="N20" s="447">
        <v>0.85504991103541195</v>
      </c>
      <c r="O20" s="448">
        <v>1.0091410000000001</v>
      </c>
      <c r="P20" s="447">
        <v>0.98705259523535505</v>
      </c>
      <c r="Q20" s="600">
        <v>2.0138159999999998</v>
      </c>
    </row>
    <row r="21" spans="1:17" x14ac:dyDescent="0.2">
      <c r="K21" s="66"/>
      <c r="P21" s="67"/>
    </row>
  </sheetData>
  <mergeCells count="10">
    <mergeCell ref="P5:Q6"/>
    <mergeCell ref="B3:O3"/>
    <mergeCell ref="A5:A7"/>
    <mergeCell ref="B5:C6"/>
    <mergeCell ref="D5:E6"/>
    <mergeCell ref="F5:G6"/>
    <mergeCell ref="H5:I6"/>
    <mergeCell ref="J5:K6"/>
    <mergeCell ref="L5:M6"/>
    <mergeCell ref="N5:O6"/>
  </mergeCells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14</vt:i4>
      </vt:variant>
    </vt:vector>
  </HeadingPairs>
  <TitlesOfParts>
    <vt:vector size="66" baseType="lpstr">
      <vt:lpstr>Tables Index</vt:lpstr>
      <vt:lpstr>Table 1</vt:lpstr>
      <vt:lpstr>Table 2</vt:lpstr>
      <vt:lpstr>Table 3</vt:lpstr>
      <vt:lpstr>Table 4a</vt:lpstr>
      <vt:lpstr>Table 4b</vt:lpstr>
      <vt:lpstr>Table 5</vt:lpstr>
      <vt:lpstr>Table 6</vt:lpstr>
      <vt:lpstr>Table 7</vt:lpstr>
      <vt:lpstr>T8 FUNGICIDE</vt:lpstr>
      <vt:lpstr>T8 FUNGICIDE CONTD</vt:lpstr>
      <vt:lpstr>T8 HERBICIDE</vt:lpstr>
      <vt:lpstr>T8 HERBICIDE CONTD</vt:lpstr>
      <vt:lpstr>T8 INSECTICIDE &amp; MOLLUSCIDE</vt:lpstr>
      <vt:lpstr>T8 GROWTH REG &amp; OTHER</vt:lpstr>
      <vt:lpstr>T8 SEED TREATMENTS</vt:lpstr>
      <vt:lpstr>T9 FUNGICIDE</vt:lpstr>
      <vt:lpstr>T9 FUNGICIDE CONTD</vt:lpstr>
      <vt:lpstr>T9 HERBICIDE</vt:lpstr>
      <vt:lpstr>T9 HERBICIDE CONTD</vt:lpstr>
      <vt:lpstr>T9 INSECTICIDE &amp; MOLLUSCIDE</vt:lpstr>
      <vt:lpstr>T9 GROWTH REG &amp; OTHER</vt:lpstr>
      <vt:lpstr>T9 SEED TREATMENTS</vt:lpstr>
      <vt:lpstr>Table 10</vt:lpstr>
      <vt:lpstr>Table 11</vt:lpstr>
      <vt:lpstr>Table 12 Field Beans</vt:lpstr>
      <vt:lpstr>Table 13 Maincrop Potatoes</vt:lpstr>
      <vt:lpstr>Table 13 Maincrop Potatoes cont</vt:lpstr>
      <vt:lpstr>Table 14 Seed Potatoes</vt:lpstr>
      <vt:lpstr>Table 14 Seed Potatoes contd</vt:lpstr>
      <vt:lpstr>Table 15 Spring Barley F</vt:lpstr>
      <vt:lpstr>Table 15 Spring Barley H</vt:lpstr>
      <vt:lpstr>Table 15 Spring Barley contd</vt:lpstr>
      <vt:lpstr>Table 16 Spring Oats F&amp;H</vt:lpstr>
      <vt:lpstr>Table 16 Spring Oats contd</vt:lpstr>
      <vt:lpstr>Table 17 Spring Wheat F&amp;H</vt:lpstr>
      <vt:lpstr>Table 17 Spring Wheat contd</vt:lpstr>
      <vt:lpstr>Table 18 Winter Barley F</vt:lpstr>
      <vt:lpstr>Table 18 Winter Barley H</vt:lpstr>
      <vt:lpstr>Table 18 Winter Barley contd</vt:lpstr>
      <vt:lpstr>Table 19 Winter Oats F&amp;H</vt:lpstr>
      <vt:lpstr>Table 19 Winter Oats contd</vt:lpstr>
      <vt:lpstr>Table 20 WOSR F&amp;H</vt:lpstr>
      <vt:lpstr>Table 20 WOSR Contd</vt:lpstr>
      <vt:lpstr>Table 21 Winter Wheat F</vt:lpstr>
      <vt:lpstr>Table 21 Winter Wheat H</vt:lpstr>
      <vt:lpstr>Table 21 Winter Wheat contd</vt:lpstr>
      <vt:lpstr>Comparison Table 22 </vt:lpstr>
      <vt:lpstr>Comparison Table 22 contd</vt:lpstr>
      <vt:lpstr>Comparison tables 23-28</vt:lpstr>
      <vt:lpstr>Comparison tables 29-32</vt:lpstr>
      <vt:lpstr>Potato storage comparison</vt:lpstr>
      <vt:lpstr>'T8 FUNGICIDE'!Print_Area</vt:lpstr>
      <vt:lpstr>'T8 FUNGICIDE CONTD'!Print_Area</vt:lpstr>
      <vt:lpstr>'T8 GROWTH REG &amp; OTHER'!Print_Area</vt:lpstr>
      <vt:lpstr>'T8 HERBICIDE'!Print_Area</vt:lpstr>
      <vt:lpstr>'T8 HERBICIDE CONTD'!Print_Area</vt:lpstr>
      <vt:lpstr>'T8 INSECTICIDE &amp; MOLLUSCIDE'!Print_Area</vt:lpstr>
      <vt:lpstr>'T8 SEED TREATMENTS'!Print_Area</vt:lpstr>
      <vt:lpstr>'T9 FUNGICIDE'!Print_Area</vt:lpstr>
      <vt:lpstr>'T9 FUNGICIDE CONTD'!Print_Area</vt:lpstr>
      <vt:lpstr>'T9 GROWTH REG &amp; OTHER'!Print_Area</vt:lpstr>
      <vt:lpstr>'T9 HERBICIDE'!Print_Area</vt:lpstr>
      <vt:lpstr>'T9 HERBICIDE CONTD'!Print_Area</vt:lpstr>
      <vt:lpstr>'T9 INSECTICIDE &amp; MOLLUSCIDE'!Print_Area</vt:lpstr>
      <vt:lpstr>'T9 SEED TREATMENTS'!Print_Area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Lavery</dc:creator>
  <cp:lastModifiedBy>Lavery, Michael (AFBI)</cp:lastModifiedBy>
  <dcterms:created xsi:type="dcterms:W3CDTF">2021-10-05T07:44:47Z</dcterms:created>
  <dcterms:modified xsi:type="dcterms:W3CDTF">2023-12-15T11:53:29Z</dcterms:modified>
</cp:coreProperties>
</file>